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5" yWindow="-210" windowWidth="10260" windowHeight="7500" tabRatio="618"/>
  </bookViews>
  <sheets>
    <sheet name="要望地区個別表" sheetId="25" r:id="rId1"/>
    <sheet name="整理番号表" sheetId="16" r:id="rId2"/>
    <sheet name="要望地区個別表（記載例）" sheetId="23" r:id="rId3"/>
  </sheets>
  <externalReferences>
    <externalReference r:id="rId4"/>
  </externalReferences>
  <definedNames>
    <definedName name="_xlnm.Print_Area" localSheetId="0">要望地区個別表!$B$1:$BV$30</definedName>
    <definedName name="_xlnm.Print_Area" localSheetId="2">'要望地区個別表（記載例）'!$B$1:$BV$30</definedName>
    <definedName name="_xlnm.Print_Titles" localSheetId="0">要望地区個別表!$B:$F</definedName>
    <definedName name="_xlnm.Print_Titles" localSheetId="2">'要望地区個別表（記載例）'!$B:$F</definedName>
    <definedName name="管轄局">[1]Sheet1!$B$3:$B$11</definedName>
    <definedName name="政策目的">[1]Sheet1!$G$3:$G$5</definedName>
  </definedNames>
  <calcPr calcId="145621"/>
</workbook>
</file>

<file path=xl/calcChain.xml><?xml version="1.0" encoding="utf-8"?>
<calcChain xmlns="http://schemas.openxmlformats.org/spreadsheetml/2006/main">
  <c r="BV26" i="25" l="1"/>
  <c r="BS26" i="25"/>
  <c r="BT26" i="25" s="1"/>
  <c r="BV25" i="25"/>
  <c r="BT25" i="25"/>
  <c r="BU25" i="25" s="1"/>
  <c r="BS25" i="25"/>
  <c r="BV24" i="25"/>
  <c r="BT24" i="25"/>
  <c r="BU24" i="25" s="1"/>
  <c r="BS24" i="25"/>
  <c r="BV23" i="25"/>
  <c r="BT23" i="25"/>
  <c r="BU23" i="25" s="1"/>
  <c r="BS23" i="25"/>
  <c r="BV22" i="25"/>
  <c r="BT22" i="25"/>
  <c r="BU22" i="25" s="1"/>
  <c r="BS22" i="25"/>
  <c r="BV21" i="25"/>
  <c r="BT21" i="25"/>
  <c r="BU21" i="25" s="1"/>
  <c r="BS21" i="25"/>
  <c r="BV20" i="25"/>
  <c r="BT20" i="25"/>
  <c r="BU20" i="25" s="1"/>
  <c r="BS20" i="25"/>
  <c r="BV19" i="25"/>
  <c r="BT19" i="25"/>
  <c r="BU19" i="25" s="1"/>
  <c r="BS19" i="25"/>
  <c r="BV18" i="25"/>
  <c r="BT18" i="25"/>
  <c r="BU18" i="25" s="1"/>
  <c r="BS18" i="25"/>
  <c r="BV17" i="25"/>
  <c r="BT17" i="25"/>
  <c r="BU17" i="25" s="1"/>
  <c r="BS17" i="25"/>
  <c r="BV16" i="25"/>
  <c r="BT16" i="25"/>
  <c r="BU16" i="25" s="1"/>
  <c r="BS16" i="25"/>
  <c r="BV15" i="25"/>
  <c r="BT15" i="25"/>
  <c r="BU15" i="25" s="1"/>
  <c r="BS15" i="25"/>
  <c r="BV14" i="25"/>
  <c r="BT14" i="25"/>
  <c r="BU14" i="25" s="1"/>
  <c r="BS14" i="25"/>
  <c r="BV13" i="25"/>
  <c r="BT13" i="25"/>
  <c r="BU13" i="25" s="1"/>
  <c r="BS13" i="25"/>
  <c r="BV12" i="25"/>
  <c r="BT12" i="25"/>
  <c r="BU12" i="25" s="1"/>
  <c r="BS12" i="25"/>
  <c r="BV11" i="25"/>
  <c r="BT11" i="25"/>
  <c r="BU11" i="25" s="1"/>
  <c r="BS11" i="25"/>
  <c r="BV10" i="25"/>
  <c r="BT10" i="25"/>
  <c r="BU10" i="25" s="1"/>
  <c r="BS10" i="25"/>
  <c r="BV9" i="25"/>
  <c r="BS9" i="25"/>
  <c r="BV26" i="23"/>
  <c r="BS26" i="23"/>
  <c r="BT26" i="23" s="1"/>
  <c r="BU26" i="23" s="1"/>
  <c r="BV25" i="23"/>
  <c r="BS25" i="23"/>
  <c r="BT25" i="23" s="1"/>
  <c r="BU25" i="23" s="1"/>
  <c r="BV24" i="23"/>
  <c r="BS24" i="23"/>
  <c r="BT24" i="23" s="1"/>
  <c r="BU24" i="23" s="1"/>
  <c r="BV23" i="23"/>
  <c r="BS23" i="23"/>
  <c r="BT23" i="23" s="1"/>
  <c r="BU23" i="23" s="1"/>
  <c r="BV22" i="23"/>
  <c r="BS22" i="23"/>
  <c r="BT22" i="23" s="1"/>
  <c r="BU22" i="23" s="1"/>
  <c r="BV21" i="23"/>
  <c r="BS21" i="23"/>
  <c r="BT21" i="23" s="1"/>
  <c r="BU21" i="23" s="1"/>
  <c r="BV20" i="23"/>
  <c r="BS20" i="23"/>
  <c r="BT20" i="23" s="1"/>
  <c r="BU20" i="23" s="1"/>
  <c r="BV19" i="23"/>
  <c r="BS19" i="23"/>
  <c r="BT19" i="23" s="1"/>
  <c r="BU19" i="23" s="1"/>
  <c r="BV18" i="23"/>
  <c r="BS18" i="23"/>
  <c r="BT18" i="23" s="1"/>
  <c r="BU18" i="23" s="1"/>
  <c r="BV17" i="23"/>
  <c r="BS17" i="23"/>
  <c r="BT17" i="23" s="1"/>
  <c r="BU17" i="23" s="1"/>
  <c r="BV16" i="23"/>
  <c r="BS16" i="23"/>
  <c r="BT16" i="23" s="1"/>
  <c r="BU16" i="23" s="1"/>
  <c r="BV15" i="23"/>
  <c r="BS15" i="23"/>
  <c r="BT15" i="23" s="1"/>
  <c r="BU15" i="23" s="1"/>
  <c r="BV14" i="23"/>
  <c r="BS14" i="23"/>
  <c r="BT14" i="23" s="1"/>
  <c r="BU14" i="23" s="1"/>
  <c r="BV13" i="23"/>
  <c r="BS13" i="23"/>
  <c r="BT13" i="23" s="1"/>
  <c r="BU13" i="23" s="1"/>
  <c r="BV12" i="23"/>
  <c r="BS12" i="23"/>
  <c r="BT12" i="23" s="1"/>
  <c r="BU12" i="23" s="1"/>
  <c r="BV11" i="23"/>
  <c r="BS11" i="23"/>
  <c r="BT11" i="23" s="1"/>
  <c r="BU11" i="23" s="1"/>
  <c r="BS10" i="23"/>
  <c r="BV10" i="23"/>
  <c r="BT10" i="23"/>
  <c r="BU10" i="23" s="1"/>
  <c r="BV9" i="23"/>
  <c r="BS9" i="23"/>
  <c r="BT9" i="25" l="1"/>
  <c r="BU9" i="25"/>
  <c r="BU26" i="25"/>
  <c r="BU9" i="23"/>
  <c r="BT9" i="23"/>
  <c r="AI26" i="25"/>
  <c r="AG26" i="25"/>
  <c r="AE26" i="25"/>
  <c r="AC26" i="25"/>
  <c r="S26" i="25"/>
  <c r="O26" i="25"/>
  <c r="K26" i="25"/>
  <c r="E26" i="25"/>
  <c r="A26" i="25"/>
  <c r="AA26" i="25" s="1"/>
  <c r="Z26" i="25" s="1"/>
  <c r="AI25" i="25"/>
  <c r="AG25" i="25"/>
  <c r="AE25" i="25"/>
  <c r="AC25" i="25"/>
  <c r="AA25" i="25"/>
  <c r="Z25" i="25" s="1"/>
  <c r="S25" i="25"/>
  <c r="O25" i="25"/>
  <c r="K25" i="25"/>
  <c r="E25" i="25"/>
  <c r="A25" i="25"/>
  <c r="AI24" i="25"/>
  <c r="AG24" i="25"/>
  <c r="AE24" i="25"/>
  <c r="AC24" i="25"/>
  <c r="AA24" i="25"/>
  <c r="Z24" i="25" s="1"/>
  <c r="S24" i="25"/>
  <c r="O24" i="25"/>
  <c r="K24" i="25"/>
  <c r="E24" i="25"/>
  <c r="A24" i="25"/>
  <c r="AI23" i="25"/>
  <c r="AG23" i="25"/>
  <c r="AE23" i="25"/>
  <c r="S23" i="25"/>
  <c r="AC23" i="25" s="1"/>
  <c r="O23" i="25"/>
  <c r="K23" i="25"/>
  <c r="E23" i="25"/>
  <c r="A23" i="25"/>
  <c r="AA23" i="25" s="1"/>
  <c r="Z23" i="25" s="1"/>
  <c r="AI22" i="25"/>
  <c r="AG22" i="25"/>
  <c r="AE22" i="25"/>
  <c r="AC22" i="25"/>
  <c r="S22" i="25"/>
  <c r="O22" i="25"/>
  <c r="K22" i="25"/>
  <c r="A22" i="25"/>
  <c r="AI21" i="25"/>
  <c r="AG21" i="25"/>
  <c r="AE21" i="25"/>
  <c r="AC21" i="25"/>
  <c r="S21" i="25"/>
  <c r="O21" i="25"/>
  <c r="K21" i="25"/>
  <c r="A21" i="25"/>
  <c r="AA21" i="25" s="1"/>
  <c r="Z21" i="25" s="1"/>
  <c r="AI20" i="25"/>
  <c r="AG20" i="25"/>
  <c r="AE20" i="25"/>
  <c r="AC20" i="25"/>
  <c r="S20" i="25"/>
  <c r="O20" i="25"/>
  <c r="K20" i="25"/>
  <c r="A20" i="25"/>
  <c r="AA20" i="25" s="1"/>
  <c r="Z20" i="25" s="1"/>
  <c r="AI19" i="25"/>
  <c r="AG19" i="25"/>
  <c r="AE19" i="25"/>
  <c r="S19" i="25"/>
  <c r="AC19" i="25" s="1"/>
  <c r="O19" i="25"/>
  <c r="K19" i="25"/>
  <c r="A19" i="25"/>
  <c r="AI18" i="25"/>
  <c r="AG18" i="25"/>
  <c r="AE18" i="25"/>
  <c r="AC18" i="25"/>
  <c r="S18" i="25"/>
  <c r="O18" i="25"/>
  <c r="K18" i="25"/>
  <c r="A18" i="25"/>
  <c r="AA18" i="25" s="1"/>
  <c r="Z18" i="25" s="1"/>
  <c r="AI17" i="25"/>
  <c r="AG17" i="25"/>
  <c r="AE17" i="25"/>
  <c r="AC17" i="25"/>
  <c r="S17" i="25"/>
  <c r="O17" i="25"/>
  <c r="K17" i="25"/>
  <c r="A17" i="25"/>
  <c r="AI16" i="25"/>
  <c r="AG16" i="25"/>
  <c r="AE16" i="25"/>
  <c r="AC16" i="25"/>
  <c r="S16" i="25"/>
  <c r="O16" i="25"/>
  <c r="K16" i="25"/>
  <c r="A16" i="25"/>
  <c r="AI15" i="25"/>
  <c r="AG15" i="25"/>
  <c r="AE15" i="25"/>
  <c r="S15" i="25"/>
  <c r="AC15" i="25" s="1"/>
  <c r="O15" i="25"/>
  <c r="K15" i="25"/>
  <c r="A15" i="25"/>
  <c r="AI14" i="25"/>
  <c r="AG14" i="25"/>
  <c r="AE14" i="25"/>
  <c r="S14" i="25"/>
  <c r="AC14" i="25" s="1"/>
  <c r="O14" i="25"/>
  <c r="K14" i="25"/>
  <c r="A14" i="25"/>
  <c r="AI13" i="25"/>
  <c r="AG13" i="25"/>
  <c r="AE13" i="25"/>
  <c r="S13" i="25"/>
  <c r="AC13" i="25" s="1"/>
  <c r="O13" i="25"/>
  <c r="K13" i="25"/>
  <c r="A13" i="25"/>
  <c r="AA13" i="25" s="1"/>
  <c r="Z13" i="25" s="1"/>
  <c r="AI12" i="25"/>
  <c r="AG12" i="25"/>
  <c r="AE12" i="25"/>
  <c r="S12" i="25"/>
  <c r="AC12" i="25" s="1"/>
  <c r="O12" i="25"/>
  <c r="K12" i="25"/>
  <c r="E12" i="25"/>
  <c r="E13" i="25" s="1"/>
  <c r="E14" i="25" s="1"/>
  <c r="E15" i="25" s="1"/>
  <c r="E16" i="25" s="1"/>
  <c r="E17" i="25" s="1"/>
  <c r="E18" i="25" s="1"/>
  <c r="E19" i="25" s="1"/>
  <c r="E20" i="25" s="1"/>
  <c r="E21" i="25" s="1"/>
  <c r="E22" i="25" s="1"/>
  <c r="A12" i="25"/>
  <c r="AI11" i="25"/>
  <c r="AG11" i="25"/>
  <c r="AE11" i="25"/>
  <c r="S11" i="25"/>
  <c r="AC11" i="25" s="1"/>
  <c r="O11" i="25"/>
  <c r="K11" i="25"/>
  <c r="E11" i="25"/>
  <c r="A11" i="25"/>
  <c r="AA11" i="25" s="1"/>
  <c r="Z11" i="25" s="1"/>
  <c r="AI10" i="25"/>
  <c r="AG10" i="25"/>
  <c r="AE10" i="25"/>
  <c r="AC10" i="25"/>
  <c r="S10" i="25"/>
  <c r="S9" i="25" s="1"/>
  <c r="O10" i="25"/>
  <c r="K10" i="25"/>
  <c r="A10" i="25"/>
  <c r="AA10" i="25" s="1"/>
  <c r="BP9" i="25"/>
  <c r="BO9" i="25"/>
  <c r="BL9" i="25"/>
  <c r="BK9" i="25"/>
  <c r="BJ9" i="25"/>
  <c r="BI9" i="25"/>
  <c r="BF9" i="25"/>
  <c r="BC9" i="25"/>
  <c r="BB9" i="25"/>
  <c r="BA9" i="25"/>
  <c r="AZ9" i="25"/>
  <c r="AY9" i="25"/>
  <c r="AX9" i="25"/>
  <c r="AW9" i="25"/>
  <c r="AV9" i="25"/>
  <c r="AU9" i="25"/>
  <c r="AT9" i="25"/>
  <c r="AS9" i="25"/>
  <c r="AR9" i="25"/>
  <c r="AQ9" i="25"/>
  <c r="AP9" i="25"/>
  <c r="AO9" i="25"/>
  <c r="AN9" i="25"/>
  <c r="AM9" i="25"/>
  <c r="AL9" i="25"/>
  <c r="AK9" i="25"/>
  <c r="AH9" i="25"/>
  <c r="Y9" i="25"/>
  <c r="X9" i="25"/>
  <c r="W9" i="25"/>
  <c r="V9" i="25"/>
  <c r="U9" i="25"/>
  <c r="T9" i="25"/>
  <c r="AI9" i="25" l="1"/>
  <c r="AJ9" i="25" s="1"/>
  <c r="AA14" i="25"/>
  <c r="Z14" i="25" s="1"/>
  <c r="AA15" i="25"/>
  <c r="Z15" i="25" s="1"/>
  <c r="AA22" i="25"/>
  <c r="Z22" i="25" s="1"/>
  <c r="AA19" i="25"/>
  <c r="Z19" i="25" s="1"/>
  <c r="F9" i="25"/>
  <c r="Z10" i="25"/>
  <c r="AA17" i="25"/>
  <c r="Z17" i="25" s="1"/>
  <c r="AA12" i="25"/>
  <c r="Z12" i="25" s="1"/>
  <c r="AA16" i="25"/>
  <c r="Z16" i="25" s="1"/>
  <c r="BB9" i="23"/>
  <c r="Z9" i="25" l="1"/>
  <c r="AA9" i="25"/>
  <c r="AI26" i="23"/>
  <c r="AG26" i="23"/>
  <c r="AE26" i="23"/>
  <c r="AC26" i="23"/>
  <c r="S26" i="23"/>
  <c r="O26" i="23"/>
  <c r="K26" i="23"/>
  <c r="E26" i="23"/>
  <c r="A26" i="23"/>
  <c r="AA26" i="23" s="1"/>
  <c r="Z26" i="23" s="1"/>
  <c r="AI25" i="23"/>
  <c r="AG25" i="23"/>
  <c r="AE25" i="23"/>
  <c r="S25" i="23"/>
  <c r="AC25" i="23" s="1"/>
  <c r="O25" i="23"/>
  <c r="K25" i="23"/>
  <c r="E25" i="23"/>
  <c r="A25" i="23"/>
  <c r="AI24" i="23"/>
  <c r="AG24" i="23"/>
  <c r="AE24" i="23"/>
  <c r="AC24" i="23"/>
  <c r="S24" i="23"/>
  <c r="O24" i="23"/>
  <c r="K24" i="23"/>
  <c r="E24" i="23"/>
  <c r="A24" i="23"/>
  <c r="AA24" i="23" s="1"/>
  <c r="Z24" i="23" s="1"/>
  <c r="AI23" i="23"/>
  <c r="AG23" i="23"/>
  <c r="AE23" i="23"/>
  <c r="AC23" i="23"/>
  <c r="S23" i="23"/>
  <c r="O23" i="23"/>
  <c r="K23" i="23"/>
  <c r="E23" i="23"/>
  <c r="A23" i="23"/>
  <c r="AA23" i="23" s="1"/>
  <c r="Z23" i="23" s="1"/>
  <c r="AI22" i="23"/>
  <c r="AG22" i="23"/>
  <c r="AE22" i="23"/>
  <c r="S22" i="23"/>
  <c r="AC22" i="23" s="1"/>
  <c r="O22" i="23"/>
  <c r="K22" i="23"/>
  <c r="A22" i="23"/>
  <c r="AI21" i="23"/>
  <c r="AG21" i="23"/>
  <c r="AE21" i="23"/>
  <c r="S21" i="23"/>
  <c r="AC21" i="23" s="1"/>
  <c r="O21" i="23"/>
  <c r="K21" i="23"/>
  <c r="A21" i="23"/>
  <c r="AI20" i="23"/>
  <c r="AG20" i="23"/>
  <c r="AE20" i="23"/>
  <c r="S20" i="23"/>
  <c r="AC20" i="23" s="1"/>
  <c r="O20" i="23"/>
  <c r="K20" i="23"/>
  <c r="A20" i="23"/>
  <c r="AI19" i="23"/>
  <c r="AG19" i="23"/>
  <c r="AE19" i="23"/>
  <c r="S19" i="23"/>
  <c r="AC19" i="23" s="1"/>
  <c r="O19" i="23"/>
  <c r="K19" i="23"/>
  <c r="A19" i="23"/>
  <c r="AI18" i="23"/>
  <c r="AG18" i="23"/>
  <c r="AE18" i="23"/>
  <c r="S18" i="23"/>
  <c r="AC18" i="23" s="1"/>
  <c r="O18" i="23"/>
  <c r="K18" i="23"/>
  <c r="A18" i="23"/>
  <c r="AI17" i="23"/>
  <c r="AG17" i="23"/>
  <c r="AE17" i="23"/>
  <c r="S17" i="23"/>
  <c r="AC17" i="23" s="1"/>
  <c r="O17" i="23"/>
  <c r="K17" i="23"/>
  <c r="A17" i="23"/>
  <c r="AI16" i="23"/>
  <c r="AG16" i="23"/>
  <c r="AE16" i="23"/>
  <c r="S16" i="23"/>
  <c r="AC16" i="23" s="1"/>
  <c r="O16" i="23"/>
  <c r="K16" i="23"/>
  <c r="A16" i="23"/>
  <c r="AI15" i="23"/>
  <c r="AG15" i="23"/>
  <c r="AE15" i="23"/>
  <c r="S15" i="23"/>
  <c r="AC15" i="23" s="1"/>
  <c r="O15" i="23"/>
  <c r="K15" i="23"/>
  <c r="A15" i="23"/>
  <c r="AI14" i="23"/>
  <c r="AG14" i="23"/>
  <c r="AE14" i="23"/>
  <c r="S14" i="23"/>
  <c r="AC14" i="23" s="1"/>
  <c r="O14" i="23"/>
  <c r="K14" i="23"/>
  <c r="A14" i="23"/>
  <c r="AI13" i="23"/>
  <c r="AG13" i="23"/>
  <c r="AE13" i="23"/>
  <c r="S13" i="23"/>
  <c r="AC13" i="23" s="1"/>
  <c r="O13" i="23"/>
  <c r="K13" i="23"/>
  <c r="A13" i="23"/>
  <c r="AI12" i="23"/>
  <c r="AG12" i="23"/>
  <c r="AE12" i="23"/>
  <c r="S12" i="23"/>
  <c r="AC12" i="23" s="1"/>
  <c r="O12" i="23"/>
  <c r="K12" i="23"/>
  <c r="A12" i="23"/>
  <c r="AI11" i="23"/>
  <c r="AG11" i="23"/>
  <c r="AE11" i="23"/>
  <c r="S11" i="23"/>
  <c r="AC11" i="23" s="1"/>
  <c r="O11" i="23"/>
  <c r="K11" i="23"/>
  <c r="E11" i="23"/>
  <c r="E12" i="23" s="1"/>
  <c r="E13" i="23" s="1"/>
  <c r="E14" i="23" s="1"/>
  <c r="E15" i="23" s="1"/>
  <c r="E16" i="23" s="1"/>
  <c r="E17" i="23" s="1"/>
  <c r="E18" i="23" s="1"/>
  <c r="E19" i="23" s="1"/>
  <c r="E20" i="23" s="1"/>
  <c r="E21" i="23" s="1"/>
  <c r="E22" i="23" s="1"/>
  <c r="A11" i="23"/>
  <c r="AI10" i="23"/>
  <c r="AG10" i="23"/>
  <c r="AE10" i="23"/>
  <c r="S10" i="23"/>
  <c r="AC10" i="23" s="1"/>
  <c r="O10" i="23"/>
  <c r="K10" i="23"/>
  <c r="A10" i="23"/>
  <c r="BP9" i="23"/>
  <c r="BO9" i="23"/>
  <c r="BL9" i="23"/>
  <c r="BK9" i="23"/>
  <c r="BJ9" i="23"/>
  <c r="BI9" i="23"/>
  <c r="BF9" i="23"/>
  <c r="BC9" i="23"/>
  <c r="BA9" i="23"/>
  <c r="AZ9" i="23"/>
  <c r="AY9" i="23"/>
  <c r="AX9" i="23"/>
  <c r="AW9" i="23"/>
  <c r="AV9" i="23"/>
  <c r="AU9" i="23"/>
  <c r="AT9" i="23"/>
  <c r="AS9" i="23"/>
  <c r="AR9" i="23"/>
  <c r="AQ9" i="23"/>
  <c r="AP9" i="23"/>
  <c r="AO9" i="23"/>
  <c r="AN9" i="23"/>
  <c r="AM9" i="23"/>
  <c r="AL9" i="23"/>
  <c r="AK9" i="23"/>
  <c r="AH9" i="23"/>
  <c r="Y9" i="23"/>
  <c r="X9" i="23"/>
  <c r="W9" i="23"/>
  <c r="V9" i="23"/>
  <c r="U9" i="23"/>
  <c r="T9" i="23"/>
  <c r="AA25" i="23" l="1"/>
  <c r="Z25" i="23" s="1"/>
  <c r="AA10" i="23"/>
  <c r="Z10" i="23" s="1"/>
  <c r="AA13" i="23"/>
  <c r="Z13" i="23" s="1"/>
  <c r="AA21" i="23"/>
  <c r="Z21" i="23" s="1"/>
  <c r="AA20" i="23"/>
  <c r="Z20" i="23" s="1"/>
  <c r="AA15" i="23"/>
  <c r="Z15" i="23" s="1"/>
  <c r="AA12" i="23"/>
  <c r="Z12" i="23" s="1"/>
  <c r="AA22" i="23"/>
  <c r="Z22" i="23" s="1"/>
  <c r="AI9" i="23"/>
  <c r="AJ9" i="23" s="1"/>
  <c r="F9" i="23"/>
  <c r="AA16" i="23"/>
  <c r="Z16" i="23" s="1"/>
  <c r="AA17" i="23"/>
  <c r="Z17" i="23" s="1"/>
  <c r="AA18" i="23"/>
  <c r="Z18" i="23" s="1"/>
  <c r="AA11" i="23"/>
  <c r="Z11" i="23" s="1"/>
  <c r="AA19" i="23"/>
  <c r="Z19" i="23" s="1"/>
  <c r="AA14" i="23"/>
  <c r="Z14" i="23" s="1"/>
  <c r="S9" i="23"/>
  <c r="Z9" i="23" l="1"/>
  <c r="AA9" i="23"/>
</calcChain>
</file>

<file path=xl/sharedStrings.xml><?xml version="1.0" encoding="utf-8"?>
<sst xmlns="http://schemas.openxmlformats.org/spreadsheetml/2006/main" count="445" uniqueCount="221">
  <si>
    <t>その他</t>
    <rPh sb="2" eb="3">
      <t>タ</t>
    </rPh>
    <phoneticPr fontId="3"/>
  </si>
  <si>
    <t>備考</t>
    <rPh sb="0" eb="2">
      <t>ビコウ</t>
    </rPh>
    <phoneticPr fontId="3"/>
  </si>
  <si>
    <t>区分</t>
    <rPh sb="0" eb="2">
      <t>クブン</t>
    </rPh>
    <phoneticPr fontId="3"/>
  </si>
  <si>
    <t>助成対象者名
(合計は経営体数)</t>
    <rPh sb="0" eb="2">
      <t>ジョセイ</t>
    </rPh>
    <rPh sb="2" eb="5">
      <t>タイショウシャ</t>
    </rPh>
    <rPh sb="5" eb="6">
      <t>メイ</t>
    </rPh>
    <rPh sb="8" eb="10">
      <t>ゴウケイ</t>
    </rPh>
    <rPh sb="11" eb="13">
      <t>ケイエイ</t>
    </rPh>
    <rPh sb="13" eb="15">
      <t>タイスウ</t>
    </rPh>
    <phoneticPr fontId="3"/>
  </si>
  <si>
    <t>備　考</t>
    <rPh sb="0" eb="1">
      <t>トモ</t>
    </rPh>
    <rPh sb="2" eb="3">
      <t>コウ</t>
    </rPh>
    <phoneticPr fontId="7"/>
  </si>
  <si>
    <t>融資概要</t>
    <phoneticPr fontId="3"/>
  </si>
  <si>
    <t>機械･施設名称及び能力･規模等</t>
    <rPh sb="0" eb="2">
      <t>キカイ</t>
    </rPh>
    <rPh sb="3" eb="5">
      <t>シセツ</t>
    </rPh>
    <rPh sb="5" eb="7">
      <t>メイショウ</t>
    </rPh>
    <rPh sb="7" eb="8">
      <t>オヨ</t>
    </rPh>
    <rPh sb="9" eb="11">
      <t>ノウリョク</t>
    </rPh>
    <rPh sb="12" eb="14">
      <t>キボ</t>
    </rPh>
    <rPh sb="14" eb="15">
      <t>トウ</t>
    </rPh>
    <phoneticPr fontId="3"/>
  </si>
  <si>
    <t>機関保証活用状況</t>
    <phoneticPr fontId="3"/>
  </si>
  <si>
    <t>※○台、馬力・○条刈り、○棟○㎡等</t>
    <rPh sb="4" eb="6">
      <t>バリキ</t>
    </rPh>
    <rPh sb="9" eb="10">
      <t>ガ</t>
    </rPh>
    <phoneticPr fontId="3"/>
  </si>
  <si>
    <t>事業費
　　　　（円）</t>
    <rPh sb="0" eb="3">
      <t>ジギョウヒ</t>
    </rPh>
    <rPh sb="9" eb="10">
      <t>エン</t>
    </rPh>
    <phoneticPr fontId="3"/>
  </si>
  <si>
    <t>融資額
　　　　　　（円）</t>
    <rPh sb="0" eb="3">
      <t>ユウシガク</t>
    </rPh>
    <rPh sb="11" eb="12">
      <t>エン</t>
    </rPh>
    <phoneticPr fontId="3"/>
  </si>
  <si>
    <t>自己資金
（円）</t>
    <rPh sb="0" eb="2">
      <t>ジコ</t>
    </rPh>
    <rPh sb="2" eb="4">
      <t>シキン</t>
    </rPh>
    <rPh sb="7" eb="8">
      <t>エン</t>
    </rPh>
    <phoneticPr fontId="3"/>
  </si>
  <si>
    <t>その他
　　　　（円）</t>
    <rPh sb="2" eb="3">
      <t>タ</t>
    </rPh>
    <rPh sb="9" eb="10">
      <t>エン</t>
    </rPh>
    <phoneticPr fontId="3"/>
  </si>
  <si>
    <t>融資率</t>
    <phoneticPr fontId="3"/>
  </si>
  <si>
    <t>追加的信用供与事業費</t>
    <rPh sb="0" eb="3">
      <t>ツイカテキ</t>
    </rPh>
    <rPh sb="3" eb="5">
      <t>シンヨウ</t>
    </rPh>
    <rPh sb="5" eb="7">
      <t>キョウヨ</t>
    </rPh>
    <rPh sb="7" eb="10">
      <t>ジギョウヒ</t>
    </rPh>
    <phoneticPr fontId="3"/>
  </si>
  <si>
    <t>整理番号</t>
    <rPh sb="0" eb="2">
      <t>セイリ</t>
    </rPh>
    <rPh sb="2" eb="4">
      <t>バンゴウ</t>
    </rPh>
    <phoneticPr fontId="7"/>
  </si>
  <si>
    <t>（確認用）</t>
    <rPh sb="1" eb="3">
      <t>カクニン</t>
    </rPh>
    <rPh sb="3" eb="4">
      <t>ヨウ</t>
    </rPh>
    <phoneticPr fontId="3"/>
  </si>
  <si>
    <t>整理番号</t>
    <rPh sb="0" eb="2">
      <t>セイリ</t>
    </rPh>
    <rPh sb="2" eb="4">
      <t>バンゴウ</t>
    </rPh>
    <phoneticPr fontId="3"/>
  </si>
  <si>
    <t>追加的信用供与事業活用の有無　　　　</t>
    <rPh sb="0" eb="3">
      <t>ツイカテキ</t>
    </rPh>
    <rPh sb="3" eb="5">
      <t>シンヨウ</t>
    </rPh>
    <rPh sb="5" eb="7">
      <t>キョウヨ</t>
    </rPh>
    <rPh sb="7" eb="9">
      <t>ジギョウ</t>
    </rPh>
    <rPh sb="9" eb="11">
      <t>カツヨウ</t>
    </rPh>
    <rPh sb="12" eb="14">
      <t>ウム</t>
    </rPh>
    <phoneticPr fontId="3"/>
  </si>
  <si>
    <t>保証希望
融資額(円)</t>
    <rPh sb="0" eb="2">
      <t>ホショウ</t>
    </rPh>
    <rPh sb="2" eb="4">
      <t>キボウ</t>
    </rPh>
    <rPh sb="5" eb="8">
      <t>ユウシガク</t>
    </rPh>
    <rPh sb="9" eb="10">
      <t>エン</t>
    </rPh>
    <phoneticPr fontId="3"/>
  </si>
  <si>
    <t>(千円)</t>
    <rPh sb="1" eb="3">
      <t>センエン</t>
    </rPh>
    <phoneticPr fontId="3"/>
  </si>
  <si>
    <t>２　整理番号欄のある項目は「融資主体型補助事業整理番号表」を参照の上、該当する番号を記入する。</t>
    <rPh sb="2" eb="4">
      <t>セイリ</t>
    </rPh>
    <rPh sb="4" eb="6">
      <t>バンゴウ</t>
    </rPh>
    <rPh sb="6" eb="7">
      <t>ラン</t>
    </rPh>
    <rPh sb="10" eb="12">
      <t>コウモク</t>
    </rPh>
    <rPh sb="30" eb="32">
      <t>サンショウ</t>
    </rPh>
    <rPh sb="33" eb="34">
      <t>ウエ</t>
    </rPh>
    <rPh sb="35" eb="37">
      <t>ガイトウ</t>
    </rPh>
    <rPh sb="39" eb="41">
      <t>バンゴウ</t>
    </rPh>
    <rPh sb="42" eb="44">
      <t>キニュウ</t>
    </rPh>
    <phoneticPr fontId="3"/>
  </si>
  <si>
    <t>○融資主体型補助事業整理番号表</t>
    <rPh sb="8" eb="10">
      <t>ジギョウ</t>
    </rPh>
    <rPh sb="10" eb="12">
      <t>セイリ</t>
    </rPh>
    <rPh sb="12" eb="14">
      <t>バンゴウ</t>
    </rPh>
    <rPh sb="14" eb="15">
      <t>ヒョウ</t>
    </rPh>
    <phoneticPr fontId="3"/>
  </si>
  <si>
    <t>番号</t>
    <rPh sb="0" eb="2">
      <t>バンゴウ</t>
    </rPh>
    <phoneticPr fontId="3"/>
  </si>
  <si>
    <t>施設等名</t>
    <rPh sb="0" eb="2">
      <t>シセツ</t>
    </rPh>
    <rPh sb="2" eb="3">
      <t>トウ</t>
    </rPh>
    <rPh sb="3" eb="4">
      <t>メイ</t>
    </rPh>
    <phoneticPr fontId="3"/>
  </si>
  <si>
    <t>名称</t>
    <rPh sb="0" eb="2">
      <t>メイショウ</t>
    </rPh>
    <phoneticPr fontId="3"/>
  </si>
  <si>
    <t>資金名</t>
    <rPh sb="0" eb="2">
      <t>シキン</t>
    </rPh>
    <rPh sb="2" eb="3">
      <t>メイ</t>
    </rPh>
    <phoneticPr fontId="3"/>
  </si>
  <si>
    <t>トラクター</t>
    <phoneticPr fontId="3"/>
  </si>
  <si>
    <t>農業用機械</t>
    <rPh sb="0" eb="3">
      <t>ノウギョウヨウ</t>
    </rPh>
    <rPh sb="3" eb="5">
      <t>キカイ</t>
    </rPh>
    <phoneticPr fontId="3"/>
  </si>
  <si>
    <t>農協</t>
    <rPh sb="0" eb="1">
      <t>ノウ</t>
    </rPh>
    <rPh sb="1" eb="2">
      <t>キョウ</t>
    </rPh>
    <phoneticPr fontId="3"/>
  </si>
  <si>
    <t>近代化資金</t>
    <rPh sb="0" eb="3">
      <t>キンダイカ</t>
    </rPh>
    <rPh sb="3" eb="5">
      <t>シキン</t>
    </rPh>
    <phoneticPr fontId="3"/>
  </si>
  <si>
    <t>コンバイン</t>
    <phoneticPr fontId="3"/>
  </si>
  <si>
    <t>農協連</t>
    <rPh sb="0" eb="2">
      <t>ノウキョウ</t>
    </rPh>
    <rPh sb="2" eb="3">
      <t>レン</t>
    </rPh>
    <phoneticPr fontId="3"/>
  </si>
  <si>
    <t>改良資金</t>
    <rPh sb="0" eb="2">
      <t>カイリョウ</t>
    </rPh>
    <rPh sb="2" eb="4">
      <t>シキン</t>
    </rPh>
    <phoneticPr fontId="3"/>
  </si>
  <si>
    <t>田植機</t>
    <rPh sb="0" eb="3">
      <t>タウエキ</t>
    </rPh>
    <phoneticPr fontId="3"/>
  </si>
  <si>
    <t>農林中金</t>
    <rPh sb="0" eb="2">
      <t>ノウリン</t>
    </rPh>
    <rPh sb="2" eb="3">
      <t>チュウ</t>
    </rPh>
    <rPh sb="3" eb="4">
      <t>キン</t>
    </rPh>
    <phoneticPr fontId="3"/>
  </si>
  <si>
    <t>就農支援資金</t>
    <rPh sb="0" eb="2">
      <t>シュウノウ</t>
    </rPh>
    <rPh sb="2" eb="4">
      <t>シエン</t>
    </rPh>
    <rPh sb="4" eb="6">
      <t>シキン</t>
    </rPh>
    <phoneticPr fontId="3"/>
  </si>
  <si>
    <t>乗用管理機</t>
    <rPh sb="0" eb="2">
      <t>ジョウヨウ</t>
    </rPh>
    <rPh sb="2" eb="4">
      <t>カンリ</t>
    </rPh>
    <rPh sb="4" eb="5">
      <t>キ</t>
    </rPh>
    <phoneticPr fontId="3"/>
  </si>
  <si>
    <t>公庫資金（スーパーＬ）直貸</t>
    <rPh sb="0" eb="2">
      <t>コウコ</t>
    </rPh>
    <rPh sb="2" eb="4">
      <t>シキン</t>
    </rPh>
    <rPh sb="11" eb="12">
      <t>チョク</t>
    </rPh>
    <rPh sb="12" eb="13">
      <t>タイ</t>
    </rPh>
    <phoneticPr fontId="3"/>
  </si>
  <si>
    <t>茶複合管理機</t>
    <rPh sb="0" eb="1">
      <t>チャ</t>
    </rPh>
    <rPh sb="1" eb="3">
      <t>フクゴウ</t>
    </rPh>
    <rPh sb="3" eb="5">
      <t>カンリ</t>
    </rPh>
    <rPh sb="5" eb="6">
      <t>キ</t>
    </rPh>
    <phoneticPr fontId="3"/>
  </si>
  <si>
    <t>沖縄公庫</t>
    <rPh sb="0" eb="2">
      <t>オキナワ</t>
    </rPh>
    <rPh sb="2" eb="4">
      <t>コウコ</t>
    </rPh>
    <phoneticPr fontId="3"/>
  </si>
  <si>
    <t>公庫資金（スーパーＬ）転貸</t>
    <rPh sb="0" eb="2">
      <t>コウコ</t>
    </rPh>
    <rPh sb="2" eb="4">
      <t>シキン</t>
    </rPh>
    <rPh sb="11" eb="13">
      <t>テンタイ</t>
    </rPh>
    <phoneticPr fontId="3"/>
  </si>
  <si>
    <t>アタッチメント</t>
    <phoneticPr fontId="3"/>
  </si>
  <si>
    <t>銀行</t>
    <rPh sb="0" eb="2">
      <t>ギンコウ</t>
    </rPh>
    <phoneticPr fontId="3"/>
  </si>
  <si>
    <t>公庫資金（その他）直貸</t>
    <rPh sb="0" eb="2">
      <t>コウコ</t>
    </rPh>
    <rPh sb="2" eb="4">
      <t>シキン</t>
    </rPh>
    <rPh sb="7" eb="8">
      <t>タ</t>
    </rPh>
    <rPh sb="9" eb="10">
      <t>チョク</t>
    </rPh>
    <rPh sb="10" eb="11">
      <t>タイ</t>
    </rPh>
    <phoneticPr fontId="3"/>
  </si>
  <si>
    <t>その他機械</t>
    <rPh sb="2" eb="3">
      <t>タ</t>
    </rPh>
    <rPh sb="3" eb="5">
      <t>キカイ</t>
    </rPh>
    <phoneticPr fontId="3"/>
  </si>
  <si>
    <t>信用金庫</t>
    <rPh sb="0" eb="2">
      <t>シンヨウ</t>
    </rPh>
    <rPh sb="2" eb="4">
      <t>キンコ</t>
    </rPh>
    <phoneticPr fontId="3"/>
  </si>
  <si>
    <t>公庫資金（その他）転貸</t>
    <rPh sb="0" eb="2">
      <t>コウコ</t>
    </rPh>
    <rPh sb="2" eb="4">
      <t>シキン</t>
    </rPh>
    <rPh sb="7" eb="8">
      <t>タ</t>
    </rPh>
    <rPh sb="9" eb="11">
      <t>テンタイ</t>
    </rPh>
    <phoneticPr fontId="3"/>
  </si>
  <si>
    <t>ハウス</t>
    <phoneticPr fontId="3"/>
  </si>
  <si>
    <t>生産・流通</t>
    <rPh sb="0" eb="2">
      <t>セイサン</t>
    </rPh>
    <rPh sb="3" eb="5">
      <t>リュウツウ</t>
    </rPh>
    <phoneticPr fontId="3"/>
  </si>
  <si>
    <t>信用組合</t>
    <rPh sb="0" eb="2">
      <t>シンヨウ</t>
    </rPh>
    <rPh sb="2" eb="4">
      <t>クミアイ</t>
    </rPh>
    <phoneticPr fontId="3"/>
  </si>
  <si>
    <t>一般資金（プロパー資金）</t>
    <rPh sb="0" eb="2">
      <t>イッパン</t>
    </rPh>
    <rPh sb="2" eb="4">
      <t>シキン</t>
    </rPh>
    <rPh sb="9" eb="11">
      <t>シキン</t>
    </rPh>
    <phoneticPr fontId="3"/>
  </si>
  <si>
    <t>育苗施設</t>
    <rPh sb="0" eb="2">
      <t>イクビョウ</t>
    </rPh>
    <rPh sb="2" eb="4">
      <t>シセツ</t>
    </rPh>
    <phoneticPr fontId="3"/>
  </si>
  <si>
    <t>都道府県</t>
    <rPh sb="0" eb="4">
      <t>トドウフケン</t>
    </rPh>
    <phoneticPr fontId="3"/>
  </si>
  <si>
    <t>乾燥調製施設</t>
    <rPh sb="0" eb="2">
      <t>カンソウ</t>
    </rPh>
    <rPh sb="2" eb="4">
      <t>チョウセイ</t>
    </rPh>
    <rPh sb="4" eb="6">
      <t>シセツ</t>
    </rPh>
    <phoneticPr fontId="3"/>
  </si>
  <si>
    <t>果樹棚</t>
    <rPh sb="0" eb="2">
      <t>カジュ</t>
    </rPh>
    <rPh sb="2" eb="3">
      <t>ダナ</t>
    </rPh>
    <phoneticPr fontId="3"/>
  </si>
  <si>
    <t>集出荷施設</t>
    <rPh sb="0" eb="1">
      <t>シュウ</t>
    </rPh>
    <rPh sb="1" eb="3">
      <t>シュッカ</t>
    </rPh>
    <rPh sb="3" eb="5">
      <t>シセツ</t>
    </rPh>
    <phoneticPr fontId="3"/>
  </si>
  <si>
    <t>農産物加工施設</t>
    <rPh sb="0" eb="3">
      <t>ノウサンブツ</t>
    </rPh>
    <rPh sb="3" eb="5">
      <t>カコウ</t>
    </rPh>
    <rPh sb="5" eb="7">
      <t>シセツ</t>
    </rPh>
    <phoneticPr fontId="3"/>
  </si>
  <si>
    <t>加工・直売・交流</t>
    <rPh sb="0" eb="2">
      <t>カコウ</t>
    </rPh>
    <rPh sb="3" eb="5">
      <t>チョクバイ</t>
    </rPh>
    <rPh sb="6" eb="8">
      <t>コウリュウ</t>
    </rPh>
    <phoneticPr fontId="3"/>
  </si>
  <si>
    <t>直売施設</t>
    <rPh sb="0" eb="2">
      <t>チョクバイ</t>
    </rPh>
    <rPh sb="2" eb="4">
      <t>シセツ</t>
    </rPh>
    <phoneticPr fontId="3"/>
  </si>
  <si>
    <t>観光農業関連施設</t>
    <rPh sb="0" eb="2">
      <t>カンコウ</t>
    </rPh>
    <rPh sb="2" eb="4">
      <t>ノウギョウ</t>
    </rPh>
    <rPh sb="4" eb="6">
      <t>カンレン</t>
    </rPh>
    <rPh sb="6" eb="8">
      <t>シセツ</t>
    </rPh>
    <phoneticPr fontId="3"/>
  </si>
  <si>
    <t>畜舎（肉用牛）</t>
    <rPh sb="0" eb="2">
      <t>チクシャ</t>
    </rPh>
    <rPh sb="3" eb="6">
      <t>ニクヨウギュウ</t>
    </rPh>
    <phoneticPr fontId="3"/>
  </si>
  <si>
    <t>畜産・酪農</t>
    <rPh sb="0" eb="2">
      <t>チクサン</t>
    </rPh>
    <rPh sb="3" eb="5">
      <t>ラクノウ</t>
    </rPh>
    <phoneticPr fontId="3"/>
  </si>
  <si>
    <t>畜舎（養豚）</t>
    <rPh sb="0" eb="2">
      <t>チクシャ</t>
    </rPh>
    <rPh sb="3" eb="5">
      <t>ヨウトン</t>
    </rPh>
    <phoneticPr fontId="3"/>
  </si>
  <si>
    <t>畜舎（養鶏）</t>
    <rPh sb="0" eb="2">
      <t>チクシャ</t>
    </rPh>
    <rPh sb="3" eb="5">
      <t>ヨウケイ</t>
    </rPh>
    <phoneticPr fontId="3"/>
  </si>
  <si>
    <t>畜舎（酪農）</t>
    <rPh sb="0" eb="2">
      <t>チクシャ</t>
    </rPh>
    <rPh sb="3" eb="5">
      <t>ラクノウ</t>
    </rPh>
    <phoneticPr fontId="3"/>
  </si>
  <si>
    <t>畜舎（その他）</t>
    <rPh sb="0" eb="2">
      <t>チクシャ</t>
    </rPh>
    <rPh sb="5" eb="6">
      <t>タ</t>
    </rPh>
    <phoneticPr fontId="3"/>
  </si>
  <si>
    <t>サイロ</t>
    <phoneticPr fontId="3"/>
  </si>
  <si>
    <t>堆肥施設</t>
    <rPh sb="0" eb="2">
      <t>タイヒ</t>
    </rPh>
    <rPh sb="2" eb="4">
      <t>シセツ</t>
    </rPh>
    <phoneticPr fontId="3"/>
  </si>
  <si>
    <t>機械（畜産関係）</t>
    <rPh sb="0" eb="2">
      <t>キカイ</t>
    </rPh>
    <phoneticPr fontId="3"/>
  </si>
  <si>
    <t>その他畜産関係施設</t>
    <rPh sb="2" eb="3">
      <t>タ</t>
    </rPh>
    <rPh sb="3" eb="5">
      <t>チクサン</t>
    </rPh>
    <rPh sb="5" eb="7">
      <t>カンケイ</t>
    </rPh>
    <rPh sb="7" eb="9">
      <t>シセツ</t>
    </rPh>
    <phoneticPr fontId="3"/>
  </si>
  <si>
    <t>その他施設等</t>
    <rPh sb="2" eb="3">
      <t>タ</t>
    </rPh>
    <rPh sb="3" eb="5">
      <t>シセツ</t>
    </rPh>
    <rPh sb="5" eb="6">
      <t>トウ</t>
    </rPh>
    <phoneticPr fontId="3"/>
  </si>
  <si>
    <t>畦畔除去</t>
    <rPh sb="0" eb="2">
      <t>ケイハン</t>
    </rPh>
    <rPh sb="2" eb="4">
      <t>ジョキョ</t>
    </rPh>
    <phoneticPr fontId="3"/>
  </si>
  <si>
    <t>土地基盤整備</t>
    <rPh sb="0" eb="2">
      <t>トチ</t>
    </rPh>
    <rPh sb="2" eb="4">
      <t>キバン</t>
    </rPh>
    <rPh sb="4" eb="6">
      <t>セイビ</t>
    </rPh>
    <phoneticPr fontId="3"/>
  </si>
  <si>
    <t>区画整理</t>
    <rPh sb="0" eb="2">
      <t>クカク</t>
    </rPh>
    <rPh sb="2" eb="4">
      <t>セイリ</t>
    </rPh>
    <phoneticPr fontId="3"/>
  </si>
  <si>
    <t>暗渠排水</t>
    <rPh sb="0" eb="2">
      <t>アンキョ</t>
    </rPh>
    <rPh sb="2" eb="4">
      <t>ハイスイ</t>
    </rPh>
    <phoneticPr fontId="3"/>
  </si>
  <si>
    <t>明渠排水</t>
    <rPh sb="0" eb="2">
      <t>メイキョ</t>
    </rPh>
    <rPh sb="2" eb="4">
      <t>ハイスイ</t>
    </rPh>
    <phoneticPr fontId="3"/>
  </si>
  <si>
    <t>その他基盤整備</t>
    <rPh sb="2" eb="3">
      <t>タ</t>
    </rPh>
    <rPh sb="3" eb="5">
      <t>キバン</t>
    </rPh>
    <rPh sb="5" eb="7">
      <t>セイビ</t>
    </rPh>
    <phoneticPr fontId="3"/>
  </si>
  <si>
    <t>　</t>
    <phoneticPr fontId="3"/>
  </si>
  <si>
    <t>①経営面積の拡大</t>
    <rPh sb="1" eb="3">
      <t>ケイエイ</t>
    </rPh>
    <rPh sb="3" eb="5">
      <t>メンセキ</t>
    </rPh>
    <rPh sb="6" eb="8">
      <t>カクダイ</t>
    </rPh>
    <phoneticPr fontId="3"/>
  </si>
  <si>
    <t>国費
　　　　　（円）</t>
    <rPh sb="0" eb="2">
      <t>コクヒ</t>
    </rPh>
    <rPh sb="9" eb="10">
      <t>エン</t>
    </rPh>
    <phoneticPr fontId="3"/>
  </si>
  <si>
    <t>都道府県費
　　　　　　（円）</t>
    <rPh sb="0" eb="4">
      <t>トドウフケン</t>
    </rPh>
    <rPh sb="4" eb="5">
      <t>ヒ</t>
    </rPh>
    <rPh sb="13" eb="14">
      <t>エン</t>
    </rPh>
    <phoneticPr fontId="3"/>
  </si>
  <si>
    <t>市町村費
（円）</t>
    <rPh sb="0" eb="3">
      <t>シチョウソン</t>
    </rPh>
    <rPh sb="3" eb="4">
      <t>ヒ</t>
    </rPh>
    <rPh sb="7" eb="8">
      <t>エン</t>
    </rPh>
    <phoneticPr fontId="3"/>
  </si>
  <si>
    <t>対象経営体負担額</t>
    <rPh sb="0" eb="2">
      <t>タイショウ</t>
    </rPh>
    <rPh sb="2" eb="5">
      <t>ケイエイタイ</t>
    </rPh>
    <rPh sb="5" eb="8">
      <t>フタンガク</t>
    </rPh>
    <phoneticPr fontId="3"/>
  </si>
  <si>
    <t>（活用する場合「1」を記入）</t>
    <rPh sb="1" eb="3">
      <t>カツヨウ</t>
    </rPh>
    <rPh sb="5" eb="7">
      <t>バアイ</t>
    </rPh>
    <rPh sb="11" eb="13">
      <t>キニュウ</t>
    </rPh>
    <phoneticPr fontId="3"/>
  </si>
  <si>
    <t>都道府県名</t>
    <rPh sb="0" eb="4">
      <t>トドウフケン</t>
    </rPh>
    <rPh sb="4" eb="5">
      <t>メイ</t>
    </rPh>
    <phoneticPr fontId="3"/>
  </si>
  <si>
    <t>市町村名</t>
    <rPh sb="0" eb="3">
      <t>シチョウソン</t>
    </rPh>
    <rPh sb="3" eb="4">
      <t>メイ</t>
    </rPh>
    <phoneticPr fontId="3"/>
  </si>
  <si>
    <t>地区名</t>
    <rPh sb="0" eb="3">
      <t>チクメイ</t>
    </rPh>
    <phoneticPr fontId="3"/>
  </si>
  <si>
    <t>○○県</t>
    <rPh sb="2" eb="3">
      <t>ケン</t>
    </rPh>
    <phoneticPr fontId="3"/>
  </si>
  <si>
    <t>○○市</t>
    <rPh sb="2" eb="3">
      <t>シ</t>
    </rPh>
    <phoneticPr fontId="3"/>
  </si>
  <si>
    <t>配分積算額を計算するための関数が入力されていますので、数式を修正しないでください。</t>
    <rPh sb="0" eb="2">
      <t>ハイブン</t>
    </rPh>
    <rPh sb="2" eb="4">
      <t>セキサン</t>
    </rPh>
    <rPh sb="4" eb="5">
      <t>ガク</t>
    </rPh>
    <rPh sb="6" eb="8">
      <t>ケイサン</t>
    </rPh>
    <rPh sb="13" eb="15">
      <t>カンスウ</t>
    </rPh>
    <rPh sb="16" eb="18">
      <t>ニュウリョク</t>
    </rPh>
    <rPh sb="27" eb="29">
      <t>スウシキ</t>
    </rPh>
    <rPh sb="30" eb="32">
      <t>シュウセイ</t>
    </rPh>
    <phoneticPr fontId="3"/>
  </si>
  <si>
    <t>中心経営体</t>
    <rPh sb="0" eb="2">
      <t>チュウシン</t>
    </rPh>
    <rPh sb="2" eb="5">
      <t>ケイエイタイ</t>
    </rPh>
    <phoneticPr fontId="3"/>
  </si>
  <si>
    <t>配分基準項目
（該当する項目に「1」を記入）</t>
    <rPh sb="0" eb="2">
      <t>ハイブン</t>
    </rPh>
    <rPh sb="2" eb="4">
      <t>キジュン</t>
    </rPh>
    <rPh sb="4" eb="6">
      <t>コウモク</t>
    </rPh>
    <rPh sb="8" eb="10">
      <t>ガイトウ</t>
    </rPh>
    <rPh sb="12" eb="14">
      <t>コウモク</t>
    </rPh>
    <phoneticPr fontId="3"/>
  </si>
  <si>
    <t>成果目標の設定状況
（目標設定している項目に「1」を記入）</t>
    <rPh sb="0" eb="2">
      <t>セイカ</t>
    </rPh>
    <rPh sb="2" eb="4">
      <t>モクヒョウ</t>
    </rPh>
    <rPh sb="5" eb="7">
      <t>セッテイ</t>
    </rPh>
    <rPh sb="7" eb="9">
      <t>ジョウキョウ</t>
    </rPh>
    <rPh sb="11" eb="13">
      <t>モクヒョウ</t>
    </rPh>
    <rPh sb="13" eb="15">
      <t>セッテイ</t>
    </rPh>
    <rPh sb="19" eb="21">
      <t>コウモク</t>
    </rPh>
    <phoneticPr fontId="7"/>
  </si>
  <si>
    <t>１　記入は、１事業内容を単位とする。</t>
    <rPh sb="2" eb="4">
      <t>キニュウ</t>
    </rPh>
    <rPh sb="7" eb="9">
      <t>ジギョウ</t>
    </rPh>
    <rPh sb="9" eb="11">
      <t>ナイヨウ</t>
    </rPh>
    <rPh sb="12" eb="14">
      <t>タンイ</t>
    </rPh>
    <phoneticPr fontId="3"/>
  </si>
  <si>
    <t>３　備考欄は、仕入れに係る消費税等相当額について、これを減額した場合には「除税額○○○円　うち国費○○○円」を、同税額がない場合には「該当なし」と、同税額が明らかでない場合には「含税額」とそれぞれ記入する。</t>
    <phoneticPr fontId="7"/>
  </si>
  <si>
    <r>
      <t xml:space="preserve">整備内容
</t>
    </r>
    <r>
      <rPr>
        <sz val="8"/>
        <color rgb="FF0000FF"/>
        <rFont val="ＭＳ 明朝"/>
        <family val="1"/>
        <charset val="128"/>
      </rPr>
      <t>（「整理番号」は別シート「整理番号表（融資主体型補助事業）」を参照）</t>
    </r>
    <rPh sb="0" eb="2">
      <t>セイビ</t>
    </rPh>
    <rPh sb="2" eb="4">
      <t>ナイヨウ</t>
    </rPh>
    <rPh sb="7" eb="9">
      <t>セイリ</t>
    </rPh>
    <rPh sb="9" eb="11">
      <t>バンゴウ</t>
    </rPh>
    <phoneticPr fontId="3"/>
  </si>
  <si>
    <r>
      <t xml:space="preserve">金融機関
</t>
    </r>
    <r>
      <rPr>
        <sz val="8"/>
        <color rgb="FF0000FF"/>
        <rFont val="ＭＳ 明朝"/>
        <family val="1"/>
        <charset val="128"/>
      </rPr>
      <t>（「整理番号」は別シート「整理番号表（融資主体型補助事業）」を参照）</t>
    </r>
    <rPh sb="0" eb="2">
      <t>キンユウ</t>
    </rPh>
    <rPh sb="2" eb="4">
      <t>キカン</t>
    </rPh>
    <rPh sb="7" eb="9">
      <t>セイリ</t>
    </rPh>
    <rPh sb="9" eb="11">
      <t>バンゴウ</t>
    </rPh>
    <phoneticPr fontId="3"/>
  </si>
  <si>
    <r>
      <t xml:space="preserve">金融（資金）種類
</t>
    </r>
    <r>
      <rPr>
        <sz val="8"/>
        <color rgb="FF0000FF"/>
        <rFont val="ＭＳ 明朝"/>
        <family val="1"/>
        <charset val="128"/>
      </rPr>
      <t>（「整理番号」は別シート「整理番号表（融資主体型補助事業）」を参照）</t>
    </r>
    <rPh sb="0" eb="2">
      <t>キンユウ</t>
    </rPh>
    <rPh sb="3" eb="5">
      <t>シキン</t>
    </rPh>
    <rPh sb="6" eb="8">
      <t>シュルイ</t>
    </rPh>
    <rPh sb="11" eb="13">
      <t>セイリ</t>
    </rPh>
    <rPh sb="13" eb="15">
      <t>バンゴウ</t>
    </rPh>
    <phoneticPr fontId="3"/>
  </si>
  <si>
    <t>賃借権の設定等を受けた者</t>
    <rPh sb="0" eb="3">
      <t>チンシャクケン</t>
    </rPh>
    <rPh sb="4" eb="6">
      <t>セッテイ</t>
    </rPh>
    <rPh sb="6" eb="7">
      <t>トウ</t>
    </rPh>
    <rPh sb="8" eb="9">
      <t>ウ</t>
    </rPh>
    <rPh sb="11" eb="12">
      <t>シャ</t>
    </rPh>
    <phoneticPr fontId="3"/>
  </si>
  <si>
    <t>備考</t>
    <rPh sb="0" eb="2">
      <t>ビコウ</t>
    </rPh>
    <phoneticPr fontId="3"/>
  </si>
  <si>
    <t>ＧＰＳガイダンス</t>
    <phoneticPr fontId="3"/>
  </si>
  <si>
    <t>環境衛生施設</t>
    <rPh sb="0" eb="2">
      <t>カンキョウ</t>
    </rPh>
    <rPh sb="2" eb="4">
      <t>エイセイ</t>
    </rPh>
    <rPh sb="4" eb="6">
      <t>シセツ</t>
    </rPh>
    <phoneticPr fontId="3"/>
  </si>
  <si>
    <t>ほ場観測施設</t>
    <rPh sb="1" eb="2">
      <t>ジョウ</t>
    </rPh>
    <rPh sb="2" eb="4">
      <t>カンソク</t>
    </rPh>
    <rPh sb="4" eb="6">
      <t>シセツ</t>
    </rPh>
    <phoneticPr fontId="3"/>
  </si>
  <si>
    <t>中間拠点施設</t>
    <rPh sb="0" eb="2">
      <t>チュウカン</t>
    </rPh>
    <rPh sb="2" eb="4">
      <t>キョテン</t>
    </rPh>
    <rPh sb="4" eb="6">
      <t>シセツ</t>
    </rPh>
    <phoneticPr fontId="3"/>
  </si>
  <si>
    <t>経営　太郎</t>
    <rPh sb="0" eb="2">
      <t>ケイエイ</t>
    </rPh>
    <rPh sb="3" eb="5">
      <t>タロウ</t>
    </rPh>
    <phoneticPr fontId="3"/>
  </si>
  <si>
    <t>経営　次郎</t>
    <rPh sb="0" eb="2">
      <t>ケイエイ</t>
    </rPh>
    <rPh sb="3" eb="5">
      <t>ジロウ</t>
    </rPh>
    <phoneticPr fontId="3"/>
  </si>
  <si>
    <t>経営　三郎</t>
    <rPh sb="0" eb="2">
      <t>ケイエイ</t>
    </rPh>
    <rPh sb="3" eb="5">
      <t>サブロウ</t>
    </rPh>
    <phoneticPr fontId="3"/>
  </si>
  <si>
    <t>経営　四郎</t>
    <rPh sb="0" eb="2">
      <t>ケイエイ</t>
    </rPh>
    <rPh sb="3" eb="5">
      <t>シロウ</t>
    </rPh>
    <phoneticPr fontId="3"/>
  </si>
  <si>
    <t>経営　五郎</t>
    <rPh sb="0" eb="2">
      <t>ケイエイ</t>
    </rPh>
    <rPh sb="3" eb="5">
      <t>ゴロウ</t>
    </rPh>
    <phoneticPr fontId="3"/>
  </si>
  <si>
    <t>田植機　８条　１台</t>
  </si>
  <si>
    <t>トラクター　106PS　1台</t>
    <rPh sb="13" eb="14">
      <t>ダイ</t>
    </rPh>
    <phoneticPr fontId="3"/>
  </si>
  <si>
    <t>クローラトラクター　135ps　1台</t>
  </si>
  <si>
    <t>レーザーレベラー　耕起幅410cm　１台</t>
    <rPh sb="9" eb="10">
      <t>タガヤ</t>
    </rPh>
    <rPh sb="10" eb="11">
      <t>オ</t>
    </rPh>
    <rPh sb="11" eb="12">
      <t>ハバ</t>
    </rPh>
    <rPh sb="19" eb="20">
      <t>ダイ</t>
    </rPh>
    <phoneticPr fontId="3"/>
  </si>
  <si>
    <t>パワーハロー　3ｍ　1台</t>
  </si>
  <si>
    <t>ロータリー　３ｍ　１台</t>
  </si>
  <si>
    <t>○○</t>
  </si>
  <si>
    <t>U列集計用→</t>
    <rPh sb="1" eb="2">
      <t>レツ</t>
    </rPh>
    <rPh sb="2" eb="4">
      <t>シュウケイ</t>
    </rPh>
    <rPh sb="4" eb="5">
      <t>ヨウ</t>
    </rPh>
    <phoneticPr fontId="3"/>
  </si>
  <si>
    <t>配分積算額</t>
    <rPh sb="0" eb="2">
      <t>ハイブン</t>
    </rPh>
    <rPh sb="2" eb="4">
      <t>セキサン</t>
    </rPh>
    <rPh sb="4" eb="5">
      <t>ガク</t>
    </rPh>
    <phoneticPr fontId="3"/>
  </si>
  <si>
    <t>必須目標</t>
    <rPh sb="0" eb="2">
      <t>ヒッス</t>
    </rPh>
    <rPh sb="2" eb="4">
      <t>モクヒョウ</t>
    </rPh>
    <phoneticPr fontId="3"/>
  </si>
  <si>
    <t>選択目標</t>
    <rPh sb="0" eb="2">
      <t>センタク</t>
    </rPh>
    <rPh sb="2" eb="4">
      <t>モクヒョウ</t>
    </rPh>
    <phoneticPr fontId="3"/>
  </si>
  <si>
    <t>助成対象者毎の実施内容</t>
    <rPh sb="2" eb="5">
      <t>タイショウシャ</t>
    </rPh>
    <rPh sb="7" eb="9">
      <t>ジッシ</t>
    </rPh>
    <rPh sb="9" eb="11">
      <t>ナイヨウ</t>
    </rPh>
    <phoneticPr fontId="3"/>
  </si>
  <si>
    <t>地区毎の助成対象者の整理番号</t>
    <rPh sb="0" eb="2">
      <t>チク</t>
    </rPh>
    <rPh sb="2" eb="3">
      <t>ゴト</t>
    </rPh>
    <rPh sb="4" eb="6">
      <t>ジョセイ</t>
    </rPh>
    <rPh sb="6" eb="9">
      <t>タイショウシャ</t>
    </rPh>
    <rPh sb="10" eb="12">
      <t>セイリ</t>
    </rPh>
    <rPh sb="12" eb="14">
      <t>バンゴウ</t>
    </rPh>
    <phoneticPr fontId="3"/>
  </si>
  <si>
    <t>認定農業者（個別）</t>
    <rPh sb="0" eb="2">
      <t>ニンテイ</t>
    </rPh>
    <rPh sb="2" eb="5">
      <t>ノウギョウシャ</t>
    </rPh>
    <rPh sb="6" eb="8">
      <t>コベツ</t>
    </rPh>
    <phoneticPr fontId="3"/>
  </si>
  <si>
    <t>認定農業者（法人）</t>
    <rPh sb="0" eb="2">
      <t>ニンテイ</t>
    </rPh>
    <rPh sb="2" eb="5">
      <t>ノウギョウシャ</t>
    </rPh>
    <rPh sb="6" eb="8">
      <t>ホウジン</t>
    </rPh>
    <phoneticPr fontId="3"/>
  </si>
  <si>
    <t>集落営農組織（任意組織）</t>
    <rPh sb="0" eb="2">
      <t>シュウラク</t>
    </rPh>
    <rPh sb="2" eb="4">
      <t>エイノウ</t>
    </rPh>
    <rPh sb="4" eb="6">
      <t>ソシキ</t>
    </rPh>
    <rPh sb="7" eb="9">
      <t>ニンイ</t>
    </rPh>
    <rPh sb="9" eb="11">
      <t>ソシキ</t>
    </rPh>
    <phoneticPr fontId="3"/>
  </si>
  <si>
    <t>認定新規就農者</t>
    <rPh sb="0" eb="2">
      <t>ニンテイ</t>
    </rPh>
    <rPh sb="2" eb="4">
      <t>シンキ</t>
    </rPh>
    <rPh sb="4" eb="7">
      <t>シュウノウシャ</t>
    </rPh>
    <phoneticPr fontId="3"/>
  </si>
  <si>
    <t>30代</t>
  </si>
  <si>
    <t>40代</t>
  </si>
  <si>
    <t>60代</t>
  </si>
  <si>
    <t>20代</t>
  </si>
  <si>
    <t>70代</t>
  </si>
  <si>
    <t>年代</t>
    <rPh sb="0" eb="2">
      <t>ネンダイ</t>
    </rPh>
    <phoneticPr fontId="3"/>
  </si>
  <si>
    <t>（任意）</t>
    <rPh sb="1" eb="3">
      <t>ニンイ</t>
    </rPh>
    <phoneticPr fontId="3"/>
  </si>
  <si>
    <t>個人経営の場合のみ
１０代単位で記載</t>
    <rPh sb="0" eb="2">
      <t>コジン</t>
    </rPh>
    <rPh sb="2" eb="4">
      <t>ケイエイ</t>
    </rPh>
    <rPh sb="5" eb="7">
      <t>バアイ</t>
    </rPh>
    <rPh sb="12" eb="13">
      <t>ダイ</t>
    </rPh>
    <rPh sb="13" eb="15">
      <t>タンイ</t>
    </rPh>
    <rPh sb="16" eb="18">
      <t>キサイ</t>
    </rPh>
    <phoneticPr fontId="3"/>
  </si>
  <si>
    <t>助成対象者毎の
整備内容の整理番号</t>
    <rPh sb="0" eb="2">
      <t>ジョセイ</t>
    </rPh>
    <rPh sb="2" eb="5">
      <t>タイショウシャ</t>
    </rPh>
    <rPh sb="5" eb="6">
      <t>ゴト</t>
    </rPh>
    <rPh sb="8" eb="10">
      <t>セイビ</t>
    </rPh>
    <rPh sb="10" eb="12">
      <t>ナイヨウ</t>
    </rPh>
    <rPh sb="13" eb="15">
      <t>セイリ</t>
    </rPh>
    <rPh sb="15" eb="17">
      <t>バンゴウ</t>
    </rPh>
    <phoneticPr fontId="7"/>
  </si>
  <si>
    <r>
      <t>農業者の詳細</t>
    </r>
    <r>
      <rPr>
        <sz val="9"/>
        <color rgb="FF0000FF"/>
        <rFont val="ＭＳ 明朝"/>
        <family val="1"/>
        <charset val="128"/>
      </rPr>
      <t xml:space="preserve">
</t>
    </r>
    <r>
      <rPr>
        <sz val="8"/>
        <color rgb="FF0000FF"/>
        <rFont val="ＭＳ 明朝"/>
        <family val="1"/>
        <charset val="128"/>
      </rPr>
      <t>（「整理番号」は別シート「整理番号表（融資主体型補助事業）」を参照）</t>
    </r>
    <rPh sb="0" eb="3">
      <t>ノウギョウシャ</t>
    </rPh>
    <rPh sb="4" eb="6">
      <t>ショウサイ</t>
    </rPh>
    <rPh sb="9" eb="11">
      <t>セイリ</t>
    </rPh>
    <rPh sb="11" eb="13">
      <t>バンゴウ</t>
    </rPh>
    <phoneticPr fontId="3"/>
  </si>
  <si>
    <t>〔様式２〕</t>
    <rPh sb="1" eb="3">
      <t>ヨウシキ</t>
    </rPh>
    <phoneticPr fontId="3"/>
  </si>
  <si>
    <t>(ｱ)農地中間管理機構等からの賃借権等の設定等又は４ha以上の経営面積の拡大</t>
    <rPh sb="3" eb="5">
      <t>ノウチ</t>
    </rPh>
    <rPh sb="5" eb="7">
      <t>チュウカン</t>
    </rPh>
    <rPh sb="7" eb="9">
      <t>カンリ</t>
    </rPh>
    <rPh sb="9" eb="11">
      <t>キコウ</t>
    </rPh>
    <rPh sb="11" eb="12">
      <t>トウ</t>
    </rPh>
    <rPh sb="15" eb="19">
      <t>チンシャクケンナド</t>
    </rPh>
    <rPh sb="20" eb="23">
      <t>セッテイナド</t>
    </rPh>
    <rPh sb="23" eb="24">
      <t>マタ</t>
    </rPh>
    <rPh sb="28" eb="30">
      <t>イジョウ</t>
    </rPh>
    <rPh sb="31" eb="33">
      <t>ケイエイ</t>
    </rPh>
    <rPh sb="33" eb="35">
      <t>メンセキ</t>
    </rPh>
    <rPh sb="36" eb="38">
      <t>カクダイ</t>
    </rPh>
    <phoneticPr fontId="3"/>
  </si>
  <si>
    <t>(ｲ)現状より２ha以上の経営面積の拡大</t>
    <rPh sb="3" eb="5">
      <t>ゲンジョウ</t>
    </rPh>
    <rPh sb="10" eb="12">
      <t>イジョウ</t>
    </rPh>
    <rPh sb="13" eb="15">
      <t>ケイエイ</t>
    </rPh>
    <rPh sb="15" eb="17">
      <t>メンセキ</t>
    </rPh>
    <rPh sb="18" eb="20">
      <t>カクダイ</t>
    </rPh>
    <phoneticPr fontId="3"/>
  </si>
  <si>
    <t>（ｱ)及び(ｲ)以外の経営体で現状より経営面積の拡大</t>
    <rPh sb="3" eb="4">
      <t>オヨ</t>
    </rPh>
    <rPh sb="8" eb="10">
      <t>イガイ</t>
    </rPh>
    <rPh sb="11" eb="14">
      <t>ケイエイタイ</t>
    </rPh>
    <rPh sb="15" eb="17">
      <t>ゲンジョウ</t>
    </rPh>
    <rPh sb="19" eb="21">
      <t>ケイエイ</t>
    </rPh>
    <rPh sb="21" eb="23">
      <t>メンセキ</t>
    </rPh>
    <rPh sb="24" eb="26">
      <t>カクダイ</t>
    </rPh>
    <phoneticPr fontId="3"/>
  </si>
  <si>
    <t>⑦農業経営の法人化</t>
    <rPh sb="1" eb="3">
      <t>ノウギョウ</t>
    </rPh>
    <rPh sb="3" eb="5">
      <t>ケイエイ</t>
    </rPh>
    <rPh sb="6" eb="9">
      <t>ホウジンカ</t>
    </rPh>
    <phoneticPr fontId="3"/>
  </si>
  <si>
    <t>⑧雇用</t>
    <rPh sb="1" eb="3">
      <t>コヨウ</t>
    </rPh>
    <phoneticPr fontId="3"/>
  </si>
  <si>
    <t>⑨新規就農者</t>
    <rPh sb="1" eb="3">
      <t>シンキ</t>
    </rPh>
    <rPh sb="3" eb="5">
      <t>シュウノウ</t>
    </rPh>
    <rPh sb="5" eb="6">
      <t>シャ</t>
    </rPh>
    <phoneticPr fontId="3"/>
  </si>
  <si>
    <t>⑨のうち45歳までに就農した者である</t>
    <rPh sb="6" eb="7">
      <t>サイ</t>
    </rPh>
    <rPh sb="10" eb="12">
      <t>シュウノウ</t>
    </rPh>
    <rPh sb="14" eb="15">
      <t>シャ</t>
    </rPh>
    <phoneticPr fontId="3"/>
  </si>
  <si>
    <t>⑩農業者の育成</t>
    <rPh sb="1" eb="4">
      <t>ノウギョウシャ</t>
    </rPh>
    <rPh sb="5" eb="7">
      <t>イクセイ</t>
    </rPh>
    <phoneticPr fontId="3"/>
  </si>
  <si>
    <t>政策金融公庫</t>
    <rPh sb="0" eb="2">
      <t>セイサク</t>
    </rPh>
    <rPh sb="2" eb="4">
      <t>キンユウ</t>
    </rPh>
    <rPh sb="4" eb="6">
      <t>コウコ</t>
    </rPh>
    <phoneticPr fontId="3"/>
  </si>
  <si>
    <t>①　対象者区分</t>
    <rPh sb="5" eb="7">
      <t>クブン</t>
    </rPh>
    <phoneticPr fontId="3"/>
  </si>
  <si>
    <t>②　農業者の詳細</t>
    <rPh sb="2" eb="5">
      <t>ノウギョウシャ</t>
    </rPh>
    <rPh sb="6" eb="8">
      <t>ショウサイ</t>
    </rPh>
    <phoneticPr fontId="3"/>
  </si>
  <si>
    <t>　</t>
  </si>
  <si>
    <r>
      <t xml:space="preserve">対象者区分
</t>
    </r>
    <r>
      <rPr>
        <sz val="8"/>
        <color rgb="FF0000FF"/>
        <rFont val="ＭＳ 明朝"/>
        <family val="1"/>
        <charset val="128"/>
      </rPr>
      <t>（プルダウンメニューから選択）</t>
    </r>
    <rPh sb="3" eb="5">
      <t>クブン</t>
    </rPh>
    <rPh sb="18" eb="20">
      <t>センタク</t>
    </rPh>
    <phoneticPr fontId="3"/>
  </si>
  <si>
    <t>中心経営体の別</t>
    <rPh sb="0" eb="2">
      <t>チュウシン</t>
    </rPh>
    <rPh sb="2" eb="5">
      <t>ケイエイタイ</t>
    </rPh>
    <rPh sb="6" eb="7">
      <t>ベツ</t>
    </rPh>
    <phoneticPr fontId="3"/>
  </si>
  <si>
    <t>経営形態の別</t>
    <rPh sb="0" eb="2">
      <t>ケイエイ</t>
    </rPh>
    <rPh sb="2" eb="4">
      <t>ケイタイ</t>
    </rPh>
    <rPh sb="5" eb="6">
      <t>ベツ</t>
    </rPh>
    <phoneticPr fontId="3"/>
  </si>
  <si>
    <t>①売上高の拡大</t>
    <rPh sb="1" eb="4">
      <t>ウリアゲダカ</t>
    </rPh>
    <rPh sb="5" eb="7">
      <t>カクダイ</t>
    </rPh>
    <phoneticPr fontId="3"/>
  </si>
  <si>
    <t>②経営コストの縮減</t>
    <rPh sb="1" eb="3">
      <t>ケイエイ</t>
    </rPh>
    <rPh sb="7" eb="9">
      <t>シュクゲン</t>
    </rPh>
    <phoneticPr fontId="3"/>
  </si>
  <si>
    <t>③経営面積の拡大</t>
    <rPh sb="1" eb="3">
      <t>ケイエイ</t>
    </rPh>
    <rPh sb="3" eb="5">
      <t>メンセキ</t>
    </rPh>
    <rPh sb="6" eb="8">
      <t>カクダイ</t>
    </rPh>
    <phoneticPr fontId="3"/>
  </si>
  <si>
    <t>④農業の６次産業化</t>
    <rPh sb="1" eb="3">
      <t>ノウギョウ</t>
    </rPh>
    <rPh sb="5" eb="6">
      <t>ジ</t>
    </rPh>
    <rPh sb="6" eb="9">
      <t>サンギョウカ</t>
    </rPh>
    <phoneticPr fontId="3"/>
  </si>
  <si>
    <t>⑤農産物の高付加価値化</t>
    <rPh sb="1" eb="4">
      <t>ノウサンブツ</t>
    </rPh>
    <rPh sb="5" eb="8">
      <t>コウフカ</t>
    </rPh>
    <rPh sb="8" eb="11">
      <t>カチカ</t>
    </rPh>
    <phoneticPr fontId="3"/>
  </si>
  <si>
    <t>⑥経営の効率化</t>
    <rPh sb="1" eb="3">
      <t>ケイエイ</t>
    </rPh>
    <rPh sb="4" eb="7">
      <t>コウリツカ</t>
    </rPh>
    <phoneticPr fontId="3"/>
  </si>
  <si>
    <t>⑦耕作放棄地の解消</t>
    <rPh sb="1" eb="3">
      <t>コウサク</t>
    </rPh>
    <rPh sb="3" eb="6">
      <t>ホウキチ</t>
    </rPh>
    <rPh sb="7" eb="9">
      <t>カイショウ</t>
    </rPh>
    <phoneticPr fontId="3"/>
  </si>
  <si>
    <t>⑧農業経営の複合化</t>
    <rPh sb="1" eb="3">
      <t>ノウギョウ</t>
    </rPh>
    <rPh sb="3" eb="5">
      <t>ケイエイ</t>
    </rPh>
    <rPh sb="6" eb="9">
      <t>フクゴウカ</t>
    </rPh>
    <phoneticPr fontId="3"/>
  </si>
  <si>
    <r>
      <t xml:space="preserve">ａ　過去５年以内に融資を受けて雇用を拡大
</t>
    </r>
    <r>
      <rPr>
        <u/>
        <sz val="8"/>
        <rFont val="ＭＳ 明朝"/>
        <family val="1"/>
        <charset val="128"/>
      </rPr>
      <t>（※常時雇用増加数を記入）</t>
    </r>
    <rPh sb="2" eb="4">
      <t>カコ</t>
    </rPh>
    <rPh sb="5" eb="6">
      <t>ネン</t>
    </rPh>
    <rPh sb="6" eb="8">
      <t>イナイ</t>
    </rPh>
    <rPh sb="9" eb="11">
      <t>ユウシ</t>
    </rPh>
    <rPh sb="12" eb="13">
      <t>ウ</t>
    </rPh>
    <rPh sb="15" eb="17">
      <t>コヨウ</t>
    </rPh>
    <rPh sb="18" eb="20">
      <t>カクダイ</t>
    </rPh>
    <rPh sb="23" eb="25">
      <t>ジョウジ</t>
    </rPh>
    <rPh sb="25" eb="27">
      <t>コヨウ</t>
    </rPh>
    <rPh sb="27" eb="29">
      <t>ゾウカ</t>
    </rPh>
    <rPh sb="29" eb="30">
      <t>スウ</t>
    </rPh>
    <rPh sb="31" eb="33">
      <t>キニュウ</t>
    </rPh>
    <phoneticPr fontId="3"/>
  </si>
  <si>
    <t>ｂ　農の雇用事業を活用している</t>
    <phoneticPr fontId="3"/>
  </si>
  <si>
    <r>
      <t>ａ　農業研修生が青年就農給付金（準備型）の給付を受けている</t>
    </r>
    <r>
      <rPr>
        <u/>
        <sz val="8"/>
        <rFont val="ＭＳ 明朝"/>
        <family val="1"/>
        <charset val="128"/>
      </rPr>
      <t>（※農業研修生数を記入）</t>
    </r>
    <rPh sb="8" eb="10">
      <t>セイネン</t>
    </rPh>
    <rPh sb="10" eb="12">
      <t>シュウノウ</t>
    </rPh>
    <rPh sb="12" eb="15">
      <t>キュウフキン</t>
    </rPh>
    <rPh sb="16" eb="18">
      <t>ジュンビ</t>
    </rPh>
    <rPh sb="18" eb="19">
      <t>ガタ</t>
    </rPh>
    <rPh sb="21" eb="23">
      <t>キュウフ</t>
    </rPh>
    <rPh sb="24" eb="25">
      <t>ウ</t>
    </rPh>
    <rPh sb="31" eb="33">
      <t>ノウギョウ</t>
    </rPh>
    <rPh sb="33" eb="36">
      <t>ケンシュウセイ</t>
    </rPh>
    <rPh sb="36" eb="37">
      <t>カズ</t>
    </rPh>
    <rPh sb="37" eb="38">
      <t>ゾウスウ</t>
    </rPh>
    <rPh sb="38" eb="40">
      <t>キニュウ</t>
    </rPh>
    <phoneticPr fontId="3"/>
  </si>
  <si>
    <t>ｂ　青年就農給付金（経営開始型）を受ける経営体を育成（※独立した経営体数を記入）</t>
    <rPh sb="37" eb="39">
      <t>キニュウ</t>
    </rPh>
    <phoneticPr fontId="3"/>
  </si>
  <si>
    <t>中心経営体</t>
  </si>
  <si>
    <t>法人以外</t>
  </si>
  <si>
    <t>法人</t>
  </si>
  <si>
    <t>グレンドリル　4ｍ　1台</t>
    <phoneticPr fontId="3"/>
  </si>
  <si>
    <t>トラクター　300PS　1台</t>
    <rPh sb="13" eb="14">
      <t>ダイ</t>
    </rPh>
    <phoneticPr fontId="3"/>
  </si>
  <si>
    <t>乾燥調製施設(建屋)　１棟</t>
  </si>
  <si>
    <t>パイプハウス　９連棟（2,800㎡）</t>
    <rPh sb="8" eb="9">
      <t>レン</t>
    </rPh>
    <rPh sb="9" eb="10">
      <t>トウ</t>
    </rPh>
    <phoneticPr fontId="3"/>
  </si>
  <si>
    <t>遠赤外線乾燥機50石×4台</t>
    <rPh sb="0" eb="4">
      <t>エンセキガイセン</t>
    </rPh>
    <rPh sb="4" eb="7">
      <t>カンソウキ</t>
    </rPh>
    <rPh sb="9" eb="10">
      <t>コク</t>
    </rPh>
    <rPh sb="12" eb="13">
      <t>ダイ</t>
    </rPh>
    <phoneticPr fontId="3"/>
  </si>
  <si>
    <t>(株)〇〇農場</t>
    <rPh sb="0" eb="3">
      <t>カブ</t>
    </rPh>
    <rPh sb="5" eb="7">
      <t>ノウジョウ</t>
    </rPh>
    <phoneticPr fontId="3"/>
  </si>
  <si>
    <t>(農)〇〇営農</t>
    <rPh sb="1" eb="2">
      <t>ノウ</t>
    </rPh>
    <rPh sb="5" eb="7">
      <t>エイノウ</t>
    </rPh>
    <phoneticPr fontId="3"/>
  </si>
  <si>
    <t>パイプハウス　６棟（2,000㎡）</t>
    <rPh sb="8" eb="9">
      <t>トウ</t>
    </rPh>
    <phoneticPr fontId="3"/>
  </si>
  <si>
    <t>イチゴ高設栽培システム６棟分　一式</t>
    <rPh sb="3" eb="5">
      <t>コウセツ</t>
    </rPh>
    <rPh sb="5" eb="7">
      <t>サイバイ</t>
    </rPh>
    <rPh sb="12" eb="13">
      <t>トウ</t>
    </rPh>
    <rPh sb="13" eb="14">
      <t>ブン</t>
    </rPh>
    <rPh sb="15" eb="17">
      <t>イッシキ</t>
    </rPh>
    <phoneticPr fontId="3"/>
  </si>
  <si>
    <t>②農業の６次産業化</t>
    <rPh sb="1" eb="3">
      <t>ノウギョウ</t>
    </rPh>
    <rPh sb="5" eb="6">
      <t>ツギ</t>
    </rPh>
    <rPh sb="6" eb="8">
      <t>サンギョウ</t>
    </rPh>
    <rPh sb="8" eb="9">
      <t>カ</t>
    </rPh>
    <phoneticPr fontId="3"/>
  </si>
  <si>
    <t>③農産物の高付加価値化</t>
    <rPh sb="1" eb="4">
      <t>ノウサンブツ</t>
    </rPh>
    <rPh sb="5" eb="8">
      <t>コウフカ</t>
    </rPh>
    <rPh sb="8" eb="11">
      <t>カチカ</t>
    </rPh>
    <phoneticPr fontId="3"/>
  </si>
  <si>
    <t>④農業経営の効率化</t>
    <rPh sb="1" eb="3">
      <t>ノウギョウ</t>
    </rPh>
    <rPh sb="3" eb="5">
      <t>ケイエイ</t>
    </rPh>
    <rPh sb="6" eb="9">
      <t>コウリツカ</t>
    </rPh>
    <phoneticPr fontId="3"/>
  </si>
  <si>
    <t>⑤耕作放棄地の解消</t>
    <rPh sb="1" eb="3">
      <t>コウサク</t>
    </rPh>
    <rPh sb="3" eb="6">
      <t>ホウキチ</t>
    </rPh>
    <rPh sb="7" eb="9">
      <t>カイショウ</t>
    </rPh>
    <phoneticPr fontId="3"/>
  </si>
  <si>
    <t>⑥農業経営の複合化</t>
    <rPh sb="1" eb="3">
      <t>ノウギョウ</t>
    </rPh>
    <rPh sb="3" eb="5">
      <t>ケイエイ</t>
    </rPh>
    <rPh sb="6" eb="9">
      <t>フクゴウカ</t>
    </rPh>
    <phoneticPr fontId="3"/>
  </si>
  <si>
    <t>⑨農業経営の法人化</t>
    <rPh sb="1" eb="3">
      <t>ノウギョウ</t>
    </rPh>
    <rPh sb="3" eb="5">
      <t>ケイエイ</t>
    </rPh>
    <rPh sb="6" eb="9">
      <t>ホウジンカ</t>
    </rPh>
    <phoneticPr fontId="3"/>
  </si>
  <si>
    <r>
      <t>⑩</t>
    </r>
    <r>
      <rPr>
        <sz val="8"/>
        <rFont val="ＭＳ Ｐゴシック"/>
        <family val="2"/>
        <charset val="128"/>
        <scheme val="minor"/>
      </rPr>
      <t>雇用</t>
    </r>
    <rPh sb="1" eb="3">
      <t>コヨウ</t>
    </rPh>
    <phoneticPr fontId="3"/>
  </si>
  <si>
    <t>平成２７年度担い手確保・経営強化支援事業要望地区個別表(Ｂ表)</t>
    <rPh sb="24" eb="26">
      <t>コベツ</t>
    </rPh>
    <rPh sb="26" eb="27">
      <t>ヒョウ</t>
    </rPh>
    <phoneticPr fontId="3"/>
  </si>
  <si>
    <t>⑪女性の取組</t>
    <rPh sb="1" eb="3">
      <t>ジョセイ</t>
    </rPh>
    <rPh sb="4" eb="5">
      <t>ト</t>
    </rPh>
    <rPh sb="5" eb="6">
      <t>ク</t>
    </rPh>
    <phoneticPr fontId="3"/>
  </si>
  <si>
    <t>④　整備内容</t>
    <phoneticPr fontId="3"/>
  </si>
  <si>
    <t>⑤　金融機関</t>
    <phoneticPr fontId="3"/>
  </si>
  <si>
    <t>⑥　融資（資金）種類</t>
    <phoneticPr fontId="3"/>
  </si>
  <si>
    <t>作目体系</t>
    <rPh sb="0" eb="2">
      <t>サクモク</t>
    </rPh>
    <rPh sb="2" eb="4">
      <t>タイケイ</t>
    </rPh>
    <phoneticPr fontId="3"/>
  </si>
  <si>
    <t>現状値
（万円）</t>
    <rPh sb="0" eb="2">
      <t>ゲンジョウ</t>
    </rPh>
    <rPh sb="2" eb="3">
      <t>チ</t>
    </rPh>
    <rPh sb="5" eb="7">
      <t>マンエン</t>
    </rPh>
    <phoneticPr fontId="3"/>
  </si>
  <si>
    <t>目標値
（万円）</t>
    <rPh sb="0" eb="3">
      <t>モクヒョウチ</t>
    </rPh>
    <rPh sb="5" eb="7">
      <t>マンエン</t>
    </rPh>
    <phoneticPr fontId="3"/>
  </si>
  <si>
    <t>水田作</t>
    <rPh sb="0" eb="2">
      <t>スイデン</t>
    </rPh>
    <rPh sb="2" eb="3">
      <t>サク</t>
    </rPh>
    <phoneticPr fontId="3"/>
  </si>
  <si>
    <t>畑作</t>
    <rPh sb="0" eb="2">
      <t>ハタサク</t>
    </rPh>
    <phoneticPr fontId="3"/>
  </si>
  <si>
    <t>露地野菜作</t>
    <rPh sb="0" eb="2">
      <t>ロジ</t>
    </rPh>
    <rPh sb="2" eb="4">
      <t>ヤサイ</t>
    </rPh>
    <rPh sb="4" eb="5">
      <t>サク</t>
    </rPh>
    <phoneticPr fontId="3"/>
  </si>
  <si>
    <t>施設野菜作</t>
    <rPh sb="0" eb="2">
      <t>シセツ</t>
    </rPh>
    <rPh sb="2" eb="4">
      <t>ヤサイ</t>
    </rPh>
    <rPh sb="4" eb="5">
      <t>サク</t>
    </rPh>
    <phoneticPr fontId="3"/>
  </si>
  <si>
    <t>果樹作</t>
    <rPh sb="0" eb="2">
      <t>カジュ</t>
    </rPh>
    <rPh sb="2" eb="3">
      <t>サク</t>
    </rPh>
    <phoneticPr fontId="3"/>
  </si>
  <si>
    <t>露地花き</t>
    <rPh sb="0" eb="2">
      <t>ロジ</t>
    </rPh>
    <rPh sb="2" eb="3">
      <t>カ</t>
    </rPh>
    <phoneticPr fontId="3"/>
  </si>
  <si>
    <t>施設花き</t>
    <rPh sb="0" eb="2">
      <t>シセツ</t>
    </rPh>
    <rPh sb="2" eb="3">
      <t>カ</t>
    </rPh>
    <phoneticPr fontId="3"/>
  </si>
  <si>
    <t>酪農</t>
    <rPh sb="0" eb="2">
      <t>ラクノウ</t>
    </rPh>
    <phoneticPr fontId="3"/>
  </si>
  <si>
    <t>繁殖牛</t>
    <rPh sb="0" eb="2">
      <t>ハンショク</t>
    </rPh>
    <rPh sb="2" eb="3">
      <t>ギュウ</t>
    </rPh>
    <phoneticPr fontId="3"/>
  </si>
  <si>
    <t>肥育牛</t>
    <rPh sb="0" eb="3">
      <t>ヒイクギュウ</t>
    </rPh>
    <phoneticPr fontId="3"/>
  </si>
  <si>
    <t>養豚</t>
    <rPh sb="0" eb="2">
      <t>ヨウトン</t>
    </rPh>
    <phoneticPr fontId="3"/>
  </si>
  <si>
    <t>採卵養鶏</t>
    <rPh sb="0" eb="2">
      <t>サイラン</t>
    </rPh>
    <rPh sb="2" eb="4">
      <t>ヨウケイ</t>
    </rPh>
    <phoneticPr fontId="3"/>
  </si>
  <si>
    <t>ブロイラー養鶏</t>
    <rPh sb="5" eb="7">
      <t>ヨウケイ</t>
    </rPh>
    <phoneticPr fontId="3"/>
  </si>
  <si>
    <t>③　主な作目体系</t>
    <rPh sb="2" eb="3">
      <t>オモ</t>
    </rPh>
    <rPh sb="4" eb="6">
      <t>サクモク</t>
    </rPh>
    <rPh sb="6" eb="8">
      <t>タイケイ</t>
    </rPh>
    <phoneticPr fontId="3"/>
  </si>
  <si>
    <t>主な作目体系</t>
    <rPh sb="0" eb="1">
      <t>オモ</t>
    </rPh>
    <rPh sb="2" eb="4">
      <t>サクモク</t>
    </rPh>
    <rPh sb="4" eb="6">
      <t>タイケイ</t>
    </rPh>
    <phoneticPr fontId="3"/>
  </si>
  <si>
    <t>主たる作目体系</t>
    <rPh sb="0" eb="1">
      <t>シュ</t>
    </rPh>
    <rPh sb="3" eb="5">
      <t>サクモク</t>
    </rPh>
    <rPh sb="5" eb="7">
      <t>タイケイ</t>
    </rPh>
    <phoneticPr fontId="3"/>
  </si>
  <si>
    <t>従たる作目体系</t>
    <rPh sb="0" eb="1">
      <t>ジュウ</t>
    </rPh>
    <rPh sb="3" eb="5">
      <t>サクモク</t>
    </rPh>
    <rPh sb="5" eb="7">
      <t>タイケイ</t>
    </rPh>
    <phoneticPr fontId="3"/>
  </si>
  <si>
    <t>機械、施設導入を目的とする作目体系</t>
    <rPh sb="0" eb="2">
      <t>キカイ</t>
    </rPh>
    <rPh sb="3" eb="5">
      <t>シセツ</t>
    </rPh>
    <rPh sb="5" eb="7">
      <t>ドウニュウ</t>
    </rPh>
    <rPh sb="8" eb="10">
      <t>モクテキ</t>
    </rPh>
    <rPh sb="13" eb="15">
      <t>サクモク</t>
    </rPh>
    <rPh sb="15" eb="17">
      <t>タイケイ</t>
    </rPh>
    <phoneticPr fontId="3"/>
  </si>
  <si>
    <t>主</t>
  </si>
  <si>
    <t>両方</t>
  </si>
  <si>
    <t>従</t>
  </si>
  <si>
    <t>中心経営体であり、農地中間管理機構から賃借権等の設定を受けた者</t>
    <rPh sb="0" eb="2">
      <t>チュウシン</t>
    </rPh>
    <rPh sb="2" eb="5">
      <t>ケイエイタイ</t>
    </rPh>
    <phoneticPr fontId="3"/>
  </si>
  <si>
    <t>中心経営体であり、農地中間管理機構から賃借権等の設定を受けた者</t>
  </si>
  <si>
    <t>仕入れに係る消費税等相当額</t>
    <rPh sb="0" eb="2">
      <t>シイ</t>
    </rPh>
    <rPh sb="4" eb="5">
      <t>カカ</t>
    </rPh>
    <rPh sb="6" eb="9">
      <t>ショウヒゼイ</t>
    </rPh>
    <rPh sb="9" eb="10">
      <t>トウ</t>
    </rPh>
    <rPh sb="10" eb="12">
      <t>ソウトウ</t>
    </rPh>
    <rPh sb="12" eb="13">
      <t>ガク</t>
    </rPh>
    <phoneticPr fontId="3"/>
  </si>
  <si>
    <t>本則の課税事業者として消費税及び地方消費税の確定申告をすることが判明している場合は「1」を記入</t>
    <rPh sb="24" eb="26">
      <t>シンコク</t>
    </rPh>
    <rPh sb="38" eb="40">
      <t>バアイ</t>
    </rPh>
    <rPh sb="45" eb="47">
      <t>キニュウ</t>
    </rPh>
    <phoneticPr fontId="3"/>
  </si>
  <si>
    <t>備　考</t>
    <rPh sb="0" eb="1">
      <t>ソナエ</t>
    </rPh>
    <rPh sb="2" eb="3">
      <t>コウ</t>
    </rPh>
    <phoneticPr fontId="3"/>
  </si>
  <si>
    <t>除税額
　　　　　（円）
〔８％〕</t>
    <rPh sb="0" eb="1">
      <t>ジョ</t>
    </rPh>
    <rPh sb="1" eb="3">
      <t>ゼイガク</t>
    </rPh>
    <rPh sb="10" eb="11">
      <t>エン</t>
    </rPh>
    <phoneticPr fontId="3"/>
  </si>
  <si>
    <t>うち国費
　　　　　（円）</t>
    <rPh sb="2" eb="4">
      <t>コクヒ</t>
    </rPh>
    <rPh sb="11" eb="12">
      <t>エン</t>
    </rPh>
    <phoneticPr fontId="3"/>
  </si>
  <si>
    <t>助成金
　　　　　（円）</t>
    <rPh sb="0" eb="3">
      <t>ジョセイキン</t>
    </rPh>
    <rPh sb="10" eb="1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</si>
</sst>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
      <sz val="11"/>
      <name val="ＭＳ 明朝"/>
      <family val="1"/>
      <charset val="128"/>
    </font>
    <font>
      <sz val="6"/>
      <name val="ＭＳ Ｐゴシック"/>
      <family val="2"/>
      <charset val="128"/>
      <scheme val="minor"/>
    </font>
    <font>
      <sz val="11"/>
      <name val="ＭＳ Ｐゴシック"/>
      <family val="2"/>
      <charset val="128"/>
      <scheme val="minor"/>
    </font>
    <font>
      <sz val="8"/>
      <name val="ＭＳ 明朝"/>
      <family val="1"/>
      <charset val="128"/>
    </font>
    <font>
      <b/>
      <sz val="8"/>
      <name val="ＭＳ 明朝"/>
      <family val="1"/>
      <charset val="128"/>
    </font>
    <font>
      <b/>
      <sz val="9"/>
      <name val="ＭＳ 明朝"/>
      <family val="1"/>
      <charset val="128"/>
    </font>
    <font>
      <sz val="14"/>
      <name val="ＭＳ 明朝"/>
      <family val="1"/>
      <charset val="128"/>
    </font>
    <font>
      <sz val="9"/>
      <name val="ＭＳ Ｐゴシック"/>
      <family val="2"/>
      <charset val="128"/>
      <scheme val="minor"/>
    </font>
    <font>
      <sz val="8"/>
      <color theme="0"/>
      <name val="ＭＳ 明朝"/>
      <family val="1"/>
      <charset val="128"/>
    </font>
    <font>
      <sz val="9"/>
      <color rgb="FF0000FF"/>
      <name val="ＭＳ 明朝"/>
      <family val="1"/>
      <charset val="128"/>
    </font>
    <font>
      <sz val="8"/>
      <color rgb="FF0000FF"/>
      <name val="ＭＳ 明朝"/>
      <family val="1"/>
      <charset val="128"/>
    </font>
    <font>
      <u/>
      <sz val="8"/>
      <name val="ＭＳ 明朝"/>
      <family val="1"/>
      <charset val="128"/>
    </font>
    <font>
      <sz val="8"/>
      <name val="ＭＳ Ｐゴシック"/>
      <family val="2"/>
      <charset val="128"/>
      <scheme val="minor"/>
    </font>
    <font>
      <b/>
      <sz val="20"/>
      <name val="ＭＳ Ｐゴシック"/>
      <family val="3"/>
      <charset val="128"/>
    </font>
    <font>
      <sz val="8"/>
      <name val="ＭＳ Ｐゴシック"/>
      <family val="3"/>
      <charset val="128"/>
      <scheme val="minor"/>
    </font>
    <font>
      <sz val="8.5"/>
      <name val="ＭＳ 明朝"/>
      <family val="1"/>
      <charset val="128"/>
    </font>
    <font>
      <sz val="8"/>
      <color rgb="FFFF0000"/>
      <name val="ＭＳ 明朝"/>
      <family val="1"/>
      <charset val="128"/>
    </font>
    <font>
      <b/>
      <sz val="8"/>
      <color indexed="12"/>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FF"/>
        <bgColor indexed="64"/>
      </patternFill>
    </fill>
    <fill>
      <patternFill patternType="solid">
        <fgColor theme="1" tint="4.9989318521683403E-2"/>
        <bgColor indexed="64"/>
      </patternFill>
    </fill>
    <fill>
      <patternFill patternType="solid">
        <fgColor theme="0"/>
        <bgColor indexed="64"/>
      </patternFill>
    </fill>
    <fill>
      <patternFill patternType="solid">
        <fgColor indexed="47"/>
        <bgColor indexed="64"/>
      </patternFill>
    </fill>
  </fills>
  <borders count="6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diagonalUp="1">
      <left style="thin">
        <color indexed="64"/>
      </left>
      <right style="thin">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xf numFmtId="0" fontId="12" fillId="0" borderId="0"/>
    <xf numFmtId="38" fontId="2" fillId="0" borderId="0" applyFont="0" applyFill="0" applyBorder="0" applyAlignment="0" applyProtection="0">
      <alignment vertical="center"/>
    </xf>
  </cellStyleXfs>
  <cellXfs count="332">
    <xf numFmtId="0" fontId="0" fillId="0" borderId="0" xfId="0">
      <alignment vertical="center"/>
    </xf>
    <xf numFmtId="0" fontId="4" fillId="5" borderId="16" xfId="1" applyFont="1" applyFill="1" applyBorder="1" applyProtection="1">
      <alignment vertical="center"/>
      <protection locked="0"/>
    </xf>
    <xf numFmtId="0" fontId="4" fillId="5" borderId="17" xfId="1" applyFont="1" applyFill="1" applyBorder="1" applyProtection="1">
      <alignment vertical="center"/>
      <protection locked="0"/>
    </xf>
    <xf numFmtId="0" fontId="4" fillId="0" borderId="11" xfId="1" applyFont="1" applyBorder="1" applyProtection="1">
      <alignment vertical="center"/>
      <protection locked="0"/>
    </xf>
    <xf numFmtId="0" fontId="4" fillId="0" borderId="12" xfId="1" applyFont="1" applyBorder="1" applyProtection="1">
      <alignment vertical="center"/>
      <protection locked="0"/>
    </xf>
    <xf numFmtId="0" fontId="4" fillId="0" borderId="11" xfId="1" applyFont="1" applyBorder="1" applyAlignment="1" applyProtection="1">
      <alignment horizontal="center" vertical="center"/>
      <protection locked="0"/>
    </xf>
    <xf numFmtId="0" fontId="4" fillId="3" borderId="3" xfId="1" applyFont="1" applyFill="1" applyBorder="1" applyAlignment="1" applyProtection="1">
      <alignment horizontal="center" vertical="center"/>
      <protection locked="0"/>
    </xf>
    <xf numFmtId="0" fontId="4" fillId="0" borderId="3" xfId="1" applyFont="1" applyBorder="1" applyProtection="1">
      <alignment vertical="center"/>
      <protection locked="0"/>
    </xf>
    <xf numFmtId="0" fontId="4" fillId="3" borderId="10" xfId="1" applyFont="1" applyFill="1" applyBorder="1" applyAlignment="1" applyProtection="1">
      <alignment horizontal="center" vertical="center"/>
      <protection locked="0"/>
    </xf>
    <xf numFmtId="0" fontId="4" fillId="0" borderId="10" xfId="1" applyFont="1" applyBorder="1" applyProtection="1">
      <alignment vertical="center"/>
      <protection locked="0"/>
    </xf>
    <xf numFmtId="38" fontId="4" fillId="0" borderId="11" xfId="2" applyFont="1" applyBorder="1" applyProtection="1">
      <alignment vertical="center"/>
      <protection locked="0"/>
    </xf>
    <xf numFmtId="38" fontId="4" fillId="0" borderId="11" xfId="2" applyFont="1" applyFill="1" applyBorder="1" applyProtection="1">
      <alignment vertical="center"/>
      <protection locked="0"/>
    </xf>
    <xf numFmtId="0" fontId="2" fillId="0" borderId="0" xfId="1" applyProtection="1">
      <alignment vertical="center"/>
      <protection locked="0"/>
    </xf>
    <xf numFmtId="0" fontId="4" fillId="2" borderId="0" xfId="1" applyFont="1" applyFill="1" applyProtection="1">
      <alignment vertical="center"/>
      <protection locked="0"/>
    </xf>
    <xf numFmtId="0" fontId="4" fillId="0" borderId="0" xfId="1" applyFont="1" applyProtection="1">
      <alignment vertical="center"/>
      <protection locked="0"/>
    </xf>
    <xf numFmtId="0" fontId="4" fillId="2" borderId="0" xfId="1" applyFont="1" applyFill="1" applyAlignment="1" applyProtection="1">
      <alignment horizontal="center" vertical="center"/>
      <protection locked="0"/>
    </xf>
    <xf numFmtId="0" fontId="4" fillId="2" borderId="0" xfId="1" applyFont="1" applyFill="1" applyAlignment="1" applyProtection="1">
      <alignment vertical="center" shrinkToFit="1"/>
      <protection locked="0"/>
    </xf>
    <xf numFmtId="0" fontId="4" fillId="2" borderId="0" xfId="1" applyFont="1" applyFill="1" applyAlignment="1" applyProtection="1">
      <alignment horizontal="center" vertical="center" shrinkToFit="1"/>
      <protection locked="0"/>
    </xf>
    <xf numFmtId="0" fontId="2" fillId="0" borderId="0" xfId="1" applyFont="1" applyProtection="1">
      <alignment vertical="center"/>
      <protection locked="0"/>
    </xf>
    <xf numFmtId="0" fontId="5" fillId="0" borderId="5" xfId="1" applyFont="1" applyFill="1" applyBorder="1" applyAlignment="1" applyProtection="1">
      <alignment horizontal="center" wrapText="1"/>
      <protection locked="0"/>
    </xf>
    <xf numFmtId="0" fontId="5" fillId="0" borderId="14"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4" xfId="1" applyFont="1" applyFill="1" applyBorder="1" applyAlignment="1" applyProtection="1">
      <alignment horizontal="center" wrapText="1"/>
      <protection locked="0"/>
    </xf>
    <xf numFmtId="0" fontId="9" fillId="9" borderId="5" xfId="1" applyFont="1" applyFill="1" applyBorder="1" applyAlignment="1" applyProtection="1">
      <alignment horizontal="center" vertical="center"/>
      <protection locked="0"/>
    </xf>
    <xf numFmtId="0" fontId="5" fillId="0" borderId="4" xfId="1" applyFont="1" applyFill="1" applyBorder="1" applyAlignment="1" applyProtection="1">
      <alignment horizontal="center" vertical="top" shrinkToFit="1"/>
      <protection locked="0"/>
    </xf>
    <xf numFmtId="0" fontId="9" fillId="9" borderId="3" xfId="1" applyFont="1" applyFill="1" applyBorder="1" applyAlignment="1" applyProtection="1">
      <alignment vertical="center" wrapText="1"/>
      <protection locked="0"/>
    </xf>
    <xf numFmtId="0" fontId="9" fillId="0" borderId="6" xfId="1" applyFont="1" applyFill="1" applyBorder="1" applyProtection="1">
      <alignment vertical="center"/>
      <protection locked="0"/>
    </xf>
    <xf numFmtId="0" fontId="2" fillId="0" borderId="0" xfId="1" applyFont="1" applyFill="1" applyProtection="1">
      <alignment vertical="center"/>
      <protection locked="0"/>
    </xf>
    <xf numFmtId="0" fontId="4" fillId="5" borderId="18" xfId="1" applyFont="1" applyFill="1" applyBorder="1" applyAlignment="1" applyProtection="1">
      <alignment horizontal="center" vertical="center"/>
      <protection locked="0"/>
    </xf>
    <xf numFmtId="0" fontId="4" fillId="5" borderId="17" xfId="1" applyFont="1" applyFill="1" applyBorder="1" applyAlignment="1" applyProtection="1">
      <alignment horizontal="center" vertical="center"/>
      <protection locked="0"/>
    </xf>
    <xf numFmtId="0" fontId="4" fillId="5" borderId="17" xfId="1" applyFont="1" applyFill="1" applyBorder="1" applyAlignment="1" applyProtection="1">
      <alignment horizontal="center" vertical="center" shrinkToFit="1"/>
      <protection locked="0"/>
    </xf>
    <xf numFmtId="0" fontId="4" fillId="5" borderId="19" xfId="1" applyFont="1" applyFill="1" applyBorder="1" applyAlignment="1" applyProtection="1">
      <alignment horizontal="center" vertical="center"/>
      <protection locked="0"/>
    </xf>
    <xf numFmtId="0" fontId="4" fillId="5" borderId="19" xfId="1" applyFont="1" applyFill="1" applyBorder="1" applyProtection="1">
      <alignment vertical="center"/>
      <protection locked="0"/>
    </xf>
    <xf numFmtId="38" fontId="4" fillId="5" borderId="17" xfId="2" applyFont="1" applyFill="1" applyBorder="1" applyProtection="1">
      <alignment vertical="center"/>
      <protection locked="0"/>
    </xf>
    <xf numFmtId="176" fontId="4" fillId="5" borderId="17" xfId="4" applyNumberFormat="1" applyFont="1" applyFill="1" applyBorder="1" applyAlignment="1" applyProtection="1">
      <alignment horizontal="center" vertical="center"/>
      <protection locked="0"/>
    </xf>
    <xf numFmtId="38" fontId="4" fillId="5" borderId="20" xfId="2" applyFont="1" applyFill="1" applyBorder="1" applyProtection="1">
      <alignment vertical="center"/>
      <protection locked="0"/>
    </xf>
    <xf numFmtId="38" fontId="4" fillId="5" borderId="17" xfId="1" applyNumberFormat="1" applyFont="1" applyFill="1" applyBorder="1" applyAlignment="1" applyProtection="1">
      <alignment horizontal="center" vertical="center"/>
      <protection locked="0"/>
    </xf>
    <xf numFmtId="0" fontId="4" fillId="6" borderId="11" xfId="1" applyFont="1" applyFill="1" applyBorder="1" applyAlignment="1" applyProtection="1">
      <alignment horizontal="center" vertical="center"/>
      <protection locked="0"/>
    </xf>
    <xf numFmtId="38" fontId="4" fillId="6" borderId="11" xfId="2" applyFont="1" applyFill="1" applyBorder="1" applyProtection="1">
      <alignment vertical="center"/>
      <protection locked="0"/>
    </xf>
    <xf numFmtId="176" fontId="4" fillId="3" borderId="11" xfId="4" applyNumberFormat="1" applyFont="1" applyFill="1" applyBorder="1" applyAlignment="1" applyProtection="1">
      <alignment horizontal="center" vertical="center"/>
      <protection locked="0"/>
    </xf>
    <xf numFmtId="38" fontId="4" fillId="3" borderId="2" xfId="2" applyFont="1" applyFill="1" applyBorder="1" applyProtection="1">
      <alignment vertical="center"/>
      <protection locked="0"/>
    </xf>
    <xf numFmtId="38" fontId="4" fillId="3" borderId="6" xfId="2" applyFont="1" applyFill="1" applyBorder="1" applyProtection="1">
      <alignment vertical="center"/>
      <protection locked="0"/>
    </xf>
    <xf numFmtId="0" fontId="4" fillId="0" borderId="0" xfId="1" applyFont="1" applyFill="1" applyBorder="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shrinkToFit="1"/>
      <protection locked="0"/>
    </xf>
    <xf numFmtId="38" fontId="4" fillId="0" borderId="0" xfId="2" applyFont="1" applyFill="1" applyBorder="1" applyProtection="1">
      <alignment vertical="center"/>
      <protection locked="0"/>
    </xf>
    <xf numFmtId="176" fontId="4" fillId="0" borderId="0" xfId="4" applyNumberFormat="1" applyFont="1" applyFill="1" applyBorder="1" applyAlignment="1" applyProtection="1">
      <alignment horizontal="center" vertical="center"/>
      <protection locked="0"/>
    </xf>
    <xf numFmtId="0" fontId="0" fillId="0" borderId="0" xfId="1" applyFont="1" applyFill="1" applyProtection="1">
      <alignment vertical="center"/>
      <protection locked="0"/>
    </xf>
    <xf numFmtId="0" fontId="6" fillId="2" borderId="0" xfId="3" applyFont="1" applyFill="1" applyAlignment="1" applyProtection="1">
      <alignment horizontal="left" vertical="center"/>
      <protection locked="0"/>
    </xf>
    <xf numFmtId="0" fontId="4" fillId="0" borderId="0" xfId="1" applyFont="1" applyBorder="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vertical="center" shrinkToFit="1"/>
      <protection locked="0"/>
    </xf>
    <xf numFmtId="0" fontId="4" fillId="0" borderId="0" xfId="1" applyFont="1" applyFill="1" applyAlignment="1" applyProtection="1">
      <alignment horizontal="center" vertical="center" shrinkToFit="1"/>
      <protection locked="0"/>
    </xf>
    <xf numFmtId="0" fontId="1" fillId="0" borderId="0" xfId="3" applyAlignment="1" applyProtection="1">
      <alignment vertical="center" wrapText="1"/>
      <protection locked="0"/>
    </xf>
    <xf numFmtId="0" fontId="4" fillId="0" borderId="0" xfId="1" applyFont="1" applyAlignment="1" applyProtection="1">
      <alignment vertical="center" textRotation="255"/>
      <protection locked="0"/>
    </xf>
    <xf numFmtId="0" fontId="4" fillId="0" borderId="0" xfId="1" applyFont="1" applyFill="1" applyProtection="1">
      <alignment vertical="center"/>
      <protection locked="0"/>
    </xf>
    <xf numFmtId="0" fontId="6" fillId="2" borderId="0" xfId="1" applyFont="1" applyFill="1" applyAlignment="1" applyProtection="1">
      <alignment vertical="center"/>
      <protection locked="0"/>
    </xf>
    <xf numFmtId="0" fontId="4" fillId="5" borderId="34" xfId="1" applyFont="1" applyFill="1" applyBorder="1" applyAlignment="1" applyProtection="1">
      <alignment horizontal="center" vertical="center"/>
      <protection locked="0"/>
    </xf>
    <xf numFmtId="0" fontId="4" fillId="0" borderId="35" xfId="1" applyFont="1" applyBorder="1" applyProtection="1">
      <alignment vertical="center"/>
      <protection locked="0"/>
    </xf>
    <xf numFmtId="0" fontId="4" fillId="0" borderId="36" xfId="1" applyFont="1" applyBorder="1" applyAlignment="1" applyProtection="1">
      <alignment horizontal="center" vertical="center"/>
      <protection locked="0"/>
    </xf>
    <xf numFmtId="0" fontId="4" fillId="0" borderId="29" xfId="1" applyFont="1" applyBorder="1" applyProtection="1">
      <alignment vertical="center"/>
      <protection locked="0"/>
    </xf>
    <xf numFmtId="0" fontId="4" fillId="0" borderId="37" xfId="1" applyFont="1" applyBorder="1" applyAlignment="1" applyProtection="1">
      <alignment horizontal="center" vertical="center"/>
      <protection locked="0"/>
    </xf>
    <xf numFmtId="0" fontId="4" fillId="0" borderId="38" xfId="1" applyFont="1" applyBorder="1" applyProtection="1">
      <alignment vertical="center"/>
      <protection locked="0"/>
    </xf>
    <xf numFmtId="0" fontId="4" fillId="0" borderId="39" xfId="1" applyFont="1" applyBorder="1" applyProtection="1">
      <alignment vertical="center"/>
      <protection locked="0"/>
    </xf>
    <xf numFmtId="0" fontId="4" fillId="0" borderId="39" xfId="1" applyFont="1" applyBorder="1" applyAlignment="1" applyProtection="1">
      <alignment horizontal="center" vertical="center"/>
      <protection locked="0"/>
    </xf>
    <xf numFmtId="0" fontId="4" fillId="3" borderId="40" xfId="1" applyFont="1" applyFill="1" applyBorder="1" applyAlignment="1" applyProtection="1">
      <alignment horizontal="center" vertical="center"/>
      <protection locked="0"/>
    </xf>
    <xf numFmtId="0" fontId="4" fillId="0" borderId="40" xfId="1" applyFont="1" applyBorder="1" applyProtection="1">
      <alignment vertical="center"/>
      <protection locked="0"/>
    </xf>
    <xf numFmtId="38" fontId="4" fillId="6" borderId="21" xfId="2" applyFont="1" applyFill="1" applyBorder="1" applyProtection="1">
      <alignment vertical="center"/>
      <protection locked="0"/>
    </xf>
    <xf numFmtId="38" fontId="4" fillId="0" borderId="21" xfId="2" applyFont="1" applyFill="1" applyBorder="1" applyProtection="1">
      <alignment vertical="center"/>
      <protection locked="0"/>
    </xf>
    <xf numFmtId="176" fontId="4" fillId="3" borderId="21" xfId="4" applyNumberFormat="1" applyFont="1" applyFill="1" applyBorder="1" applyAlignment="1" applyProtection="1">
      <alignment horizontal="center" vertical="center"/>
      <protection locked="0"/>
    </xf>
    <xf numFmtId="38" fontId="4" fillId="3" borderId="41" xfId="2" applyFont="1" applyFill="1" applyBorder="1" applyProtection="1">
      <alignment vertical="center"/>
      <protection locked="0"/>
    </xf>
    <xf numFmtId="0" fontId="4" fillId="0" borderId="42" xfId="1" applyFont="1" applyBorder="1" applyAlignment="1" applyProtection="1">
      <alignment horizontal="center" vertical="center"/>
      <protection locked="0"/>
    </xf>
    <xf numFmtId="0" fontId="5" fillId="0" borderId="44" xfId="1" applyFont="1" applyFill="1" applyBorder="1" applyAlignment="1" applyProtection="1">
      <alignment horizontal="center" vertical="center"/>
      <protection locked="0"/>
    </xf>
    <xf numFmtId="0" fontId="5" fillId="0" borderId="31" xfId="1" applyFont="1" applyFill="1" applyBorder="1" applyAlignment="1" applyProtection="1">
      <alignment horizontal="center" vertical="center"/>
      <protection locked="0"/>
    </xf>
    <xf numFmtId="0" fontId="5" fillId="0" borderId="32" xfId="1" applyFont="1" applyFill="1" applyBorder="1" applyAlignment="1" applyProtection="1">
      <alignment horizontal="center" vertical="center" wrapText="1"/>
      <protection locked="0"/>
    </xf>
    <xf numFmtId="38" fontId="4" fillId="5" borderId="34" xfId="2" applyFont="1" applyFill="1" applyBorder="1" applyProtection="1">
      <alignment vertical="center"/>
      <protection locked="0"/>
    </xf>
    <xf numFmtId="38" fontId="4" fillId="4" borderId="45" xfId="2" applyFont="1" applyFill="1" applyBorder="1" applyProtection="1">
      <alignment vertical="center"/>
      <protection locked="0"/>
    </xf>
    <xf numFmtId="38" fontId="4" fillId="4" borderId="46" xfId="2" applyFont="1" applyFill="1" applyBorder="1" applyProtection="1">
      <alignment vertical="center"/>
      <protection locked="0"/>
    </xf>
    <xf numFmtId="38" fontId="4" fillId="4" borderId="47" xfId="2" applyFont="1" applyFill="1" applyBorder="1" applyProtection="1">
      <alignment vertical="center"/>
      <protection locked="0"/>
    </xf>
    <xf numFmtId="0" fontId="4" fillId="5" borderId="16" xfId="1" applyFont="1" applyFill="1" applyBorder="1" applyAlignment="1" applyProtection="1">
      <alignment horizontal="center" vertical="center"/>
      <protection locked="0"/>
    </xf>
    <xf numFmtId="0" fontId="4" fillId="6" borderId="11" xfId="1" applyFont="1" applyFill="1" applyBorder="1" applyAlignment="1" applyProtection="1">
      <alignment horizontal="center" vertical="center" shrinkToFit="1"/>
      <protection locked="0"/>
    </xf>
    <xf numFmtId="0" fontId="4" fillId="6" borderId="12" xfId="1" applyFont="1" applyFill="1" applyBorder="1" applyAlignment="1" applyProtection="1">
      <alignment horizontal="center" vertical="center" shrinkToFit="1"/>
      <protection locked="0"/>
    </xf>
    <xf numFmtId="0" fontId="4" fillId="6" borderId="39" xfId="1" applyFont="1" applyFill="1" applyBorder="1" applyAlignment="1" applyProtection="1">
      <alignment horizontal="center" vertical="center" shrinkToFit="1"/>
      <protection locked="0"/>
    </xf>
    <xf numFmtId="0" fontId="4" fillId="6" borderId="12" xfId="1" applyFont="1" applyFill="1" applyBorder="1" applyAlignment="1" applyProtection="1">
      <alignment horizontal="center" vertical="center"/>
      <protection locked="0"/>
    </xf>
    <xf numFmtId="0" fontId="4" fillId="6" borderId="39" xfId="1" applyFont="1" applyFill="1" applyBorder="1" applyAlignment="1" applyProtection="1">
      <alignment horizontal="center" vertical="center"/>
      <protection locked="0"/>
    </xf>
    <xf numFmtId="0" fontId="4" fillId="3" borderId="11" xfId="1" applyFont="1" applyFill="1" applyBorder="1" applyAlignment="1" applyProtection="1">
      <alignment horizontal="center" vertical="center" shrinkToFit="1"/>
      <protection locked="0"/>
    </xf>
    <xf numFmtId="0" fontId="4" fillId="3" borderId="12" xfId="1" applyFont="1" applyFill="1" applyBorder="1" applyAlignment="1" applyProtection="1">
      <alignment horizontal="center" vertical="center" shrinkToFit="1"/>
      <protection locked="0"/>
    </xf>
    <xf numFmtId="0" fontId="4" fillId="3" borderId="39" xfId="1" applyFont="1" applyFill="1" applyBorder="1" applyAlignment="1" applyProtection="1">
      <alignment horizontal="center" vertical="center" shrinkToFit="1"/>
      <protection locked="0"/>
    </xf>
    <xf numFmtId="0" fontId="14" fillId="8" borderId="22" xfId="1" applyFont="1" applyFill="1" applyBorder="1" applyAlignment="1" applyProtection="1">
      <alignment horizontal="left" vertical="center" wrapText="1"/>
      <protection locked="0"/>
    </xf>
    <xf numFmtId="38" fontId="4" fillId="8" borderId="17" xfId="2" applyFont="1" applyFill="1" applyBorder="1" applyProtection="1">
      <alignment vertical="center"/>
      <protection locked="0"/>
    </xf>
    <xf numFmtId="38" fontId="4" fillId="8" borderId="11" xfId="2" applyFont="1" applyFill="1" applyBorder="1" applyProtection="1">
      <alignment vertical="center"/>
      <protection locked="0"/>
    </xf>
    <xf numFmtId="38" fontId="4" fillId="8" borderId="21" xfId="2" applyFont="1" applyFill="1" applyBorder="1" applyProtection="1">
      <alignment vertical="center"/>
      <protection locked="0"/>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5" fillId="3" borderId="12" xfId="1" applyFont="1" applyFill="1" applyBorder="1" applyAlignment="1" applyProtection="1">
      <alignment horizontal="center" vertical="center"/>
      <protection locked="0"/>
    </xf>
    <xf numFmtId="0" fontId="5" fillId="3" borderId="13" xfId="1" applyFont="1" applyFill="1" applyBorder="1" applyAlignment="1" applyProtection="1">
      <alignment horizontal="center" vertical="center"/>
      <protection locked="0"/>
    </xf>
    <xf numFmtId="0" fontId="5" fillId="0" borderId="0" xfId="1" applyFont="1" applyBorder="1" applyAlignment="1" applyProtection="1">
      <alignment vertical="center"/>
      <protection locked="0"/>
    </xf>
    <xf numFmtId="0" fontId="5" fillId="0" borderId="0" xfId="1" applyFont="1" applyFill="1" applyBorder="1" applyProtection="1">
      <alignment vertical="center"/>
      <protection locked="0"/>
    </xf>
    <xf numFmtId="0" fontId="5" fillId="0" borderId="12" xfId="1" applyFont="1" applyBorder="1" applyAlignment="1" applyProtection="1">
      <alignment horizontal="center" vertical="center"/>
      <protection locked="0"/>
    </xf>
    <xf numFmtId="0" fontId="5" fillId="0" borderId="12" xfId="1" applyFont="1" applyBorder="1" applyAlignment="1" applyProtection="1">
      <alignment vertical="center"/>
      <protection locked="0"/>
    </xf>
    <xf numFmtId="0" fontId="5" fillId="0" borderId="12" xfId="1" applyFont="1" applyBorder="1" applyAlignment="1" applyProtection="1">
      <alignment horizontal="left" vertical="center"/>
      <protection locked="0"/>
    </xf>
    <xf numFmtId="9" fontId="5" fillId="0" borderId="0" xfId="1" applyNumberFormat="1" applyFont="1" applyFill="1" applyBorder="1" applyAlignment="1" applyProtection="1">
      <alignment horizontal="center" vertical="center"/>
      <protection locked="0"/>
    </xf>
    <xf numFmtId="0" fontId="5" fillId="0" borderId="12" xfId="1" applyFont="1" applyFill="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5" fillId="0" borderId="12" xfId="1" applyFont="1" applyFill="1" applyBorder="1" applyAlignment="1" applyProtection="1">
      <alignment horizontal="left" vertical="center" shrinkToFit="1"/>
      <protection locked="0"/>
    </xf>
    <xf numFmtId="0" fontId="5" fillId="0" borderId="12" xfId="1" applyFont="1" applyFill="1" applyBorder="1" applyAlignment="1" applyProtection="1">
      <alignment horizontal="center" vertical="center" shrinkToFit="1"/>
      <protection locked="0"/>
    </xf>
    <xf numFmtId="0" fontId="5" fillId="0" borderId="0" xfId="1" applyFont="1" applyBorder="1" applyAlignment="1" applyProtection="1">
      <alignment horizontal="center" vertical="center"/>
      <protection locked="0"/>
    </xf>
    <xf numFmtId="0" fontId="5" fillId="0" borderId="0" xfId="1" applyFont="1" applyFill="1" applyBorder="1" applyAlignment="1" applyProtection="1">
      <alignment horizontal="left" vertical="center"/>
      <protection locked="0"/>
    </xf>
    <xf numFmtId="0" fontId="5" fillId="0" borderId="12" xfId="1" applyFont="1" applyFill="1" applyBorder="1" applyAlignment="1" applyProtection="1">
      <alignment vertical="center"/>
      <protection locked="0"/>
    </xf>
    <xf numFmtId="0" fontId="5" fillId="0" borderId="12" xfId="1" applyFont="1" applyBorder="1" applyAlignment="1" applyProtection="1">
      <alignment horizontal="left" vertical="center" shrinkToFit="1"/>
      <protection locked="0"/>
    </xf>
    <xf numFmtId="0" fontId="5" fillId="0" borderId="0" xfId="1" applyFont="1" applyBorder="1" applyProtection="1">
      <alignment vertical="center"/>
      <protection locked="0"/>
    </xf>
    <xf numFmtId="0" fontId="5" fillId="0" borderId="12" xfId="1"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0" fontId="5" fillId="0" borderId="12" xfId="1" applyFont="1" applyBorder="1" applyProtection="1">
      <alignment vertical="center"/>
      <protection locked="0"/>
    </xf>
    <xf numFmtId="0" fontId="5" fillId="0" borderId="12" xfId="1" applyFont="1" applyFill="1" applyBorder="1" applyProtection="1">
      <alignment vertical="center"/>
      <protection locked="0"/>
    </xf>
    <xf numFmtId="0" fontId="5" fillId="9" borderId="12" xfId="1" applyFont="1" applyFill="1" applyBorder="1" applyProtection="1">
      <alignment vertical="center"/>
      <protection locked="0"/>
    </xf>
    <xf numFmtId="0" fontId="4" fillId="9" borderId="11" xfId="1" applyFont="1" applyFill="1" applyBorder="1" applyAlignment="1" applyProtection="1">
      <alignment horizontal="center" vertical="center" shrinkToFit="1"/>
      <protection locked="0"/>
    </xf>
    <xf numFmtId="0" fontId="4" fillId="9" borderId="12" xfId="1" applyFont="1" applyFill="1" applyBorder="1" applyAlignment="1" applyProtection="1">
      <alignment horizontal="center" vertical="center" shrinkToFit="1"/>
      <protection locked="0"/>
    </xf>
    <xf numFmtId="0" fontId="4" fillId="9" borderId="39" xfId="1" applyFont="1" applyFill="1" applyBorder="1" applyAlignment="1" applyProtection="1">
      <alignment horizontal="center" vertical="center" shrinkToFit="1"/>
      <protection locked="0"/>
    </xf>
    <xf numFmtId="0" fontId="9" fillId="9" borderId="1" xfId="1" applyFont="1" applyFill="1" applyBorder="1" applyAlignment="1" applyProtection="1">
      <alignment horizontal="center" vertical="center"/>
      <protection locked="0"/>
    </xf>
    <xf numFmtId="0" fontId="9" fillId="9" borderId="2" xfId="1" applyFont="1" applyFill="1" applyBorder="1" applyAlignment="1" applyProtection="1">
      <alignment vertical="center" wrapText="1"/>
      <protection locked="0"/>
    </xf>
    <xf numFmtId="38" fontId="4" fillId="0" borderId="49" xfId="2" applyFont="1" applyFill="1" applyBorder="1" applyAlignment="1" applyProtection="1">
      <alignment horizontal="center" vertical="center"/>
      <protection locked="0"/>
    </xf>
    <xf numFmtId="38" fontId="4" fillId="0" borderId="7" xfId="2" applyFont="1" applyFill="1" applyBorder="1" applyAlignment="1" applyProtection="1">
      <alignment horizontal="center" vertical="center"/>
      <protection locked="0"/>
    </xf>
    <xf numFmtId="38" fontId="4" fillId="0" borderId="53" xfId="2" applyFont="1" applyFill="1" applyBorder="1" applyAlignment="1" applyProtection="1">
      <alignment horizontal="center" vertical="center"/>
      <protection locked="0"/>
    </xf>
    <xf numFmtId="38" fontId="4" fillId="0" borderId="14" xfId="2" applyFont="1" applyFill="1" applyBorder="1" applyAlignment="1" applyProtection="1">
      <alignment horizontal="center" vertical="center"/>
      <protection locked="0"/>
    </xf>
    <xf numFmtId="38" fontId="4" fillId="0" borderId="54" xfId="2" applyFont="1" applyFill="1" applyBorder="1" applyAlignment="1" applyProtection="1">
      <alignment horizontal="center" vertical="center"/>
      <protection locked="0"/>
    </xf>
    <xf numFmtId="38" fontId="4" fillId="0" borderId="22" xfId="2"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13" fillId="7" borderId="13" xfId="3" applyFont="1" applyFill="1" applyBorder="1" applyAlignment="1" applyProtection="1">
      <alignment vertical="center" textRotation="255" shrinkToFit="1"/>
      <protection locked="0"/>
    </xf>
    <xf numFmtId="0" fontId="5" fillId="9" borderId="13" xfId="1" applyFont="1" applyFill="1" applyBorder="1" applyAlignment="1">
      <alignment horizontal="center" wrapText="1"/>
    </xf>
    <xf numFmtId="0" fontId="5" fillId="9" borderId="15" xfId="1" applyFont="1" applyFill="1" applyBorder="1" applyAlignment="1">
      <alignment horizontal="center" vertical="top" shrinkToFit="1"/>
    </xf>
    <xf numFmtId="0" fontId="5" fillId="9" borderId="12" xfId="1" applyFont="1" applyFill="1" applyBorder="1" applyAlignment="1" applyProtection="1">
      <alignment horizontal="center" vertical="center"/>
      <protection locked="0"/>
    </xf>
    <xf numFmtId="0" fontId="5" fillId="9" borderId="12" xfId="1" applyFont="1" applyFill="1" applyBorder="1" applyAlignment="1" applyProtection="1">
      <alignment vertical="center"/>
      <protection locked="0"/>
    </xf>
    <xf numFmtId="0" fontId="12" fillId="0" borderId="0" xfId="1" applyFont="1" applyProtection="1">
      <alignment vertical="center"/>
      <protection locked="0"/>
    </xf>
    <xf numFmtId="0" fontId="19" fillId="2" borderId="0" xfId="1" applyFont="1" applyFill="1" applyProtection="1">
      <alignment vertical="center"/>
      <protection locked="0"/>
    </xf>
    <xf numFmtId="0" fontId="5" fillId="9" borderId="0" xfId="1" applyFont="1" applyFill="1" applyBorder="1" applyAlignment="1">
      <alignment vertical="center"/>
    </xf>
    <xf numFmtId="0" fontId="5" fillId="9" borderId="0" xfId="1" applyFont="1" applyFill="1">
      <alignment vertical="center"/>
    </xf>
    <xf numFmtId="0" fontId="5" fillId="3" borderId="12" xfId="1" applyFont="1" applyFill="1" applyBorder="1" applyAlignment="1">
      <alignment horizontal="center" vertical="center"/>
    </xf>
    <xf numFmtId="0" fontId="5" fillId="9" borderId="12" xfId="1" applyFont="1" applyFill="1" applyBorder="1" applyAlignment="1">
      <alignment horizontal="center" vertical="center"/>
    </xf>
    <xf numFmtId="0" fontId="5" fillId="9" borderId="12" xfId="1" applyFont="1" applyFill="1" applyBorder="1" applyAlignment="1">
      <alignment vertical="center"/>
    </xf>
    <xf numFmtId="0" fontId="5" fillId="9" borderId="12" xfId="1" applyFont="1" applyFill="1" applyBorder="1" applyAlignment="1">
      <alignment horizontal="left" vertical="center"/>
    </xf>
    <xf numFmtId="0" fontId="5" fillId="9" borderId="12" xfId="1" applyFont="1" applyFill="1" applyBorder="1" applyAlignment="1">
      <alignment vertical="center" wrapText="1"/>
    </xf>
    <xf numFmtId="0" fontId="5" fillId="0" borderId="13"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4" fillId="0" borderId="12" xfId="1" applyFont="1" applyBorder="1" applyAlignment="1" applyProtection="1">
      <alignment horizontal="center" vertical="center"/>
      <protection locked="0"/>
    </xf>
    <xf numFmtId="0" fontId="9" fillId="0" borderId="13" xfId="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4" fillId="0" borderId="12" xfId="1" applyFont="1" applyBorder="1" applyAlignment="1" applyProtection="1">
      <alignment horizontal="center" vertical="center"/>
      <protection locked="0"/>
    </xf>
    <xf numFmtId="0" fontId="4" fillId="0" borderId="29"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38" fontId="4" fillId="5" borderId="18" xfId="1" applyNumberFormat="1" applyFont="1" applyFill="1" applyBorder="1" applyAlignment="1" applyProtection="1">
      <alignment horizontal="center" vertical="center"/>
      <protection locked="0"/>
    </xf>
    <xf numFmtId="0" fontId="4" fillId="0" borderId="35" xfId="1" applyFont="1" applyBorder="1" applyAlignment="1" applyProtection="1">
      <alignment horizontal="center" vertical="center"/>
      <protection locked="0"/>
    </xf>
    <xf numFmtId="0" fontId="4" fillId="0" borderId="38" xfId="1" applyFont="1" applyBorder="1" applyAlignment="1" applyProtection="1">
      <alignment horizontal="center" vertical="center"/>
      <protection locked="0"/>
    </xf>
    <xf numFmtId="0" fontId="8" fillId="6" borderId="27" xfId="3" applyFont="1" applyFill="1" applyBorder="1" applyAlignment="1" applyProtection="1">
      <alignment horizontal="center" vertical="center" wrapText="1"/>
      <protection locked="0"/>
    </xf>
    <xf numFmtId="0" fontId="8" fillId="6" borderId="2" xfId="3" applyFont="1" applyFill="1" applyBorder="1" applyAlignment="1" applyProtection="1">
      <alignment horizontal="center" vertical="center" wrapText="1"/>
      <protection locked="0"/>
    </xf>
    <xf numFmtId="38" fontId="4" fillId="5" borderId="34" xfId="1" applyNumberFormat="1" applyFont="1" applyFill="1" applyBorder="1" applyAlignment="1" applyProtection="1">
      <alignment horizontal="center" vertical="center"/>
      <protection locked="0"/>
    </xf>
    <xf numFmtId="38" fontId="4" fillId="0" borderId="36" xfId="2" applyFont="1" applyFill="1" applyBorder="1" applyAlignment="1" applyProtection="1">
      <alignment horizontal="center" vertical="center"/>
      <protection locked="0"/>
    </xf>
    <xf numFmtId="38" fontId="4" fillId="0" borderId="37" xfId="2" applyFont="1" applyFill="1" applyBorder="1" applyAlignment="1" applyProtection="1">
      <alignment horizontal="center" vertical="center"/>
      <protection locked="0"/>
    </xf>
    <xf numFmtId="38" fontId="4" fillId="0" borderId="42" xfId="2" applyFont="1" applyFill="1" applyBorder="1" applyAlignment="1" applyProtection="1">
      <alignment horizontal="center" vertical="center"/>
      <protection locked="0"/>
    </xf>
    <xf numFmtId="0" fontId="18" fillId="0" borderId="5" xfId="3" applyFont="1" applyBorder="1" applyAlignment="1" applyProtection="1">
      <alignment vertical="center" wrapText="1"/>
      <protection locked="0"/>
    </xf>
    <xf numFmtId="0" fontId="18" fillId="0" borderId="3" xfId="3" applyFont="1" applyBorder="1" applyAlignment="1" applyProtection="1">
      <alignment vertical="center" wrapText="1"/>
      <protection locked="0"/>
    </xf>
    <xf numFmtId="0" fontId="18" fillId="0" borderId="1" xfId="3" applyFont="1" applyBorder="1" applyAlignment="1" applyProtection="1">
      <alignment vertical="center" wrapText="1"/>
      <protection locked="0"/>
    </xf>
    <xf numFmtId="0" fontId="18" fillId="0" borderId="2" xfId="3" applyFont="1" applyBorder="1" applyAlignment="1" applyProtection="1">
      <alignment vertical="center" wrapText="1"/>
      <protection locked="0"/>
    </xf>
    <xf numFmtId="0" fontId="18" fillId="0" borderId="57" xfId="3" applyFont="1" applyBorder="1" applyAlignment="1" applyProtection="1">
      <alignment horizontal="center" vertical="center" wrapText="1"/>
      <protection locked="0"/>
    </xf>
    <xf numFmtId="0" fontId="4" fillId="5" borderId="59" xfId="1" applyFont="1" applyFill="1" applyBorder="1" applyAlignment="1" applyProtection="1">
      <alignment horizontal="center" vertical="center"/>
      <protection locked="0"/>
    </xf>
    <xf numFmtId="0" fontId="4" fillId="5" borderId="60" xfId="1" applyFont="1" applyFill="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5" fillId="0" borderId="13"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4" fillId="0" borderId="29"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8" fillId="6" borderId="27" xfId="3" applyFont="1" applyFill="1" applyBorder="1" applyAlignment="1" applyProtection="1">
      <alignment horizontal="center" vertical="center" wrapText="1"/>
      <protection locked="0"/>
    </xf>
    <xf numFmtId="0" fontId="8" fillId="6" borderId="2" xfId="3" applyFont="1" applyFill="1" applyBorder="1" applyAlignment="1" applyProtection="1">
      <alignment horizontal="center" vertical="center" wrapText="1"/>
      <protection locked="0"/>
    </xf>
    <xf numFmtId="0" fontId="9" fillId="0" borderId="13" xfId="1" applyFont="1" applyFill="1" applyBorder="1" applyAlignment="1" applyProtection="1">
      <alignment horizontal="center" vertical="center" wrapText="1"/>
      <protection locked="0"/>
    </xf>
    <xf numFmtId="0" fontId="9" fillId="0" borderId="9"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5" fillId="0" borderId="13" xfId="1" applyFont="1" applyFill="1" applyBorder="1" applyAlignment="1" applyProtection="1">
      <alignment vertical="center" wrapText="1" shrinkToFit="1"/>
      <protection locked="0"/>
    </xf>
    <xf numFmtId="0" fontId="5" fillId="0" borderId="1" xfId="1" applyFont="1" applyFill="1" applyBorder="1" applyAlignment="1" applyProtection="1">
      <alignment horizontal="center" wrapText="1"/>
      <protection locked="0"/>
    </xf>
    <xf numFmtId="0" fontId="5" fillId="0" borderId="0" xfId="1" applyFont="1" applyFill="1" applyBorder="1" applyAlignment="1" applyProtection="1">
      <alignment horizontal="center" wrapText="1"/>
      <protection locked="0"/>
    </xf>
    <xf numFmtId="0" fontId="5" fillId="0" borderId="0" xfId="1" applyFont="1" applyFill="1" applyBorder="1" applyAlignment="1" applyProtection="1">
      <alignment horizontal="center" vertical="top" shrinkToFit="1"/>
      <protection locked="0"/>
    </xf>
    <xf numFmtId="0" fontId="11" fillId="0" borderId="3"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38" fontId="4" fillId="0" borderId="3" xfId="7" applyFont="1" applyBorder="1" applyAlignment="1" applyProtection="1">
      <alignment vertical="center"/>
      <protection locked="0"/>
    </xf>
    <xf numFmtId="38" fontId="4" fillId="0" borderId="10" xfId="7" applyFont="1" applyBorder="1" applyAlignment="1" applyProtection="1">
      <alignment vertical="center"/>
      <protection locked="0"/>
    </xf>
    <xf numFmtId="38" fontId="4" fillId="0" borderId="40" xfId="7" applyFont="1" applyBorder="1" applyAlignment="1" applyProtection="1">
      <alignment vertical="center"/>
      <protection locked="0"/>
    </xf>
    <xf numFmtId="38" fontId="4" fillId="0" borderId="11" xfId="7" applyFont="1" applyBorder="1" applyAlignment="1" applyProtection="1">
      <alignment vertical="center"/>
      <protection locked="0"/>
    </xf>
    <xf numFmtId="38" fontId="4" fillId="0" borderId="12" xfId="7" applyFont="1" applyBorder="1" applyAlignment="1" applyProtection="1">
      <alignment vertical="center"/>
      <protection locked="0"/>
    </xf>
    <xf numFmtId="38" fontId="4" fillId="0" borderId="39" xfId="7" applyFont="1" applyBorder="1" applyAlignment="1" applyProtection="1">
      <alignment vertical="center"/>
      <protection locked="0"/>
    </xf>
    <xf numFmtId="0" fontId="23" fillId="0" borderId="10" xfId="1" applyFont="1" applyFill="1" applyBorder="1" applyAlignment="1">
      <alignment vertical="center"/>
    </xf>
    <xf numFmtId="0" fontId="4" fillId="10" borderId="17" xfId="1" applyFont="1" applyFill="1" applyBorder="1">
      <alignment vertical="center"/>
    </xf>
    <xf numFmtId="38" fontId="4" fillId="10" borderId="17" xfId="2" applyFont="1" applyFill="1" applyBorder="1">
      <alignment vertical="center"/>
    </xf>
    <xf numFmtId="0" fontId="4" fillId="0" borderId="11" xfId="1" applyFont="1" applyBorder="1" applyAlignment="1">
      <alignment vertical="center" shrinkToFit="1"/>
    </xf>
    <xf numFmtId="38" fontId="4" fillId="0" borderId="11" xfId="2" applyFont="1" applyFill="1" applyBorder="1" applyAlignment="1">
      <alignment vertical="center" shrinkToFit="1"/>
    </xf>
    <xf numFmtId="38" fontId="4" fillId="7" borderId="11" xfId="2" applyFont="1" applyFill="1" applyBorder="1" applyAlignment="1">
      <alignment vertical="center" shrinkToFit="1"/>
    </xf>
    <xf numFmtId="0" fontId="9" fillId="0" borderId="13" xfId="1" applyFont="1" applyFill="1" applyBorder="1" applyAlignment="1" applyProtection="1">
      <alignment vertical="center" wrapText="1"/>
      <protection locked="0"/>
    </xf>
    <xf numFmtId="0" fontId="9" fillId="0" borderId="15" xfId="1" applyFont="1" applyFill="1" applyBorder="1" applyAlignment="1" applyProtection="1">
      <alignment vertical="center" wrapText="1"/>
      <protection locked="0"/>
    </xf>
    <xf numFmtId="0" fontId="9" fillId="0" borderId="21" xfId="1" applyFont="1" applyFill="1" applyBorder="1" applyAlignment="1" applyProtection="1">
      <alignment vertical="center" wrapText="1"/>
      <protection locked="0"/>
    </xf>
    <xf numFmtId="0" fontId="20" fillId="0" borderId="31" xfId="3" applyFont="1" applyBorder="1" applyAlignment="1" applyProtection="1">
      <alignment vertical="center" wrapText="1"/>
      <protection locked="0"/>
    </xf>
    <xf numFmtId="0" fontId="18" fillId="0" borderId="32" xfId="3" applyFont="1" applyBorder="1" applyAlignment="1" applyProtection="1">
      <alignment vertical="center" wrapText="1"/>
      <protection locked="0"/>
    </xf>
    <xf numFmtId="0" fontId="18" fillId="0" borderId="55" xfId="3" applyFont="1" applyBorder="1" applyAlignment="1" applyProtection="1">
      <alignment vertical="center" wrapText="1"/>
      <protection locked="0"/>
    </xf>
    <xf numFmtId="0" fontId="5" fillId="0" borderId="13" xfId="1" applyFont="1" applyFill="1" applyBorder="1" applyAlignment="1" applyProtection="1">
      <alignment vertical="center" wrapText="1" shrinkToFit="1"/>
      <protection locked="0"/>
    </xf>
    <xf numFmtId="0" fontId="5" fillId="0" borderId="21" xfId="1" applyFont="1" applyFill="1" applyBorder="1" applyAlignment="1" applyProtection="1">
      <alignment vertical="center" wrapText="1" shrinkToFit="1"/>
      <protection locked="0"/>
    </xf>
    <xf numFmtId="0" fontId="5" fillId="0" borderId="13" xfId="1" applyFont="1" applyFill="1" applyBorder="1" applyAlignment="1" applyProtection="1">
      <alignment horizontal="center" vertical="center" wrapText="1" shrinkToFit="1"/>
      <protection locked="0"/>
    </xf>
    <xf numFmtId="0" fontId="5" fillId="0" borderId="21" xfId="1" applyFont="1" applyFill="1" applyBorder="1" applyAlignment="1" applyProtection="1">
      <alignment horizontal="center" vertical="center" wrapText="1" shrinkToFit="1"/>
      <protection locked="0"/>
    </xf>
    <xf numFmtId="0" fontId="5" fillId="0" borderId="13" xfId="1" applyFont="1" applyFill="1" applyBorder="1" applyAlignment="1" applyProtection="1">
      <alignment horizontal="center" vertical="center" textRotation="255" wrapText="1"/>
      <protection locked="0"/>
    </xf>
    <xf numFmtId="0" fontId="5" fillId="0" borderId="15" xfId="1" applyFont="1" applyFill="1" applyBorder="1" applyAlignment="1" applyProtection="1">
      <alignment horizontal="center" vertical="center" textRotation="255" wrapText="1"/>
      <protection locked="0"/>
    </xf>
    <xf numFmtId="0" fontId="5" fillId="0" borderId="13" xfId="1" applyFont="1" applyFill="1" applyBorder="1" applyAlignment="1" applyProtection="1">
      <alignment horizontal="center" vertical="center" shrinkToFit="1"/>
      <protection locked="0"/>
    </xf>
    <xf numFmtId="0" fontId="5" fillId="0" borderId="15" xfId="1" applyFont="1" applyFill="1" applyBorder="1" applyAlignment="1" applyProtection="1">
      <alignment horizontal="center" vertical="center" shrinkToFit="1"/>
      <protection locked="0"/>
    </xf>
    <xf numFmtId="0" fontId="5" fillId="0" borderId="9" xfId="1" applyFont="1" applyFill="1" applyBorder="1" applyAlignment="1" applyProtection="1">
      <alignment horizontal="center" vertical="center" wrapText="1" shrinkToFit="1"/>
      <protection locked="0"/>
    </xf>
    <xf numFmtId="0" fontId="5" fillId="0" borderId="5" xfId="1" applyFont="1" applyFill="1" applyBorder="1" applyAlignment="1" applyProtection="1">
      <alignment horizontal="center" vertical="center" wrapText="1" shrinkToFit="1"/>
      <protection locked="0"/>
    </xf>
    <xf numFmtId="0" fontId="5" fillId="0" borderId="21" xfId="1" applyFont="1" applyFill="1" applyBorder="1" applyAlignment="1" applyProtection="1">
      <alignment horizontal="center" vertical="center" textRotation="255" wrapText="1"/>
      <protection locked="0"/>
    </xf>
    <xf numFmtId="0" fontId="18" fillId="0" borderId="50" xfId="3" applyFont="1" applyBorder="1" applyAlignment="1" applyProtection="1">
      <alignment vertical="center" wrapText="1"/>
      <protection locked="0"/>
    </xf>
    <xf numFmtId="0" fontId="18" fillId="0" borderId="58" xfId="3" applyFont="1" applyBorder="1" applyAlignment="1" applyProtection="1">
      <alignment vertical="center" wrapText="1"/>
      <protection locked="0"/>
    </xf>
    <xf numFmtId="0" fontId="18" fillId="0" borderId="52" xfId="3" applyFont="1" applyBorder="1" applyAlignment="1" applyProtection="1">
      <alignment vertical="center" wrapText="1"/>
      <protection locked="0"/>
    </xf>
    <xf numFmtId="0" fontId="9" fillId="0" borderId="9" xfId="1" applyFont="1" applyFill="1" applyBorder="1" applyAlignment="1" applyProtection="1">
      <alignment vertical="center" wrapText="1"/>
      <protection locked="0"/>
    </xf>
    <xf numFmtId="0" fontId="9" fillId="0" borderId="8" xfId="1" applyFont="1" applyFill="1" applyBorder="1" applyAlignment="1" applyProtection="1">
      <alignment vertical="center" wrapText="1"/>
      <protection locked="0"/>
    </xf>
    <xf numFmtId="0" fontId="18" fillId="0" borderId="13" xfId="3" applyFont="1" applyBorder="1" applyAlignment="1" applyProtection="1">
      <alignment vertical="center" wrapText="1"/>
      <protection locked="0"/>
    </xf>
    <xf numFmtId="0" fontId="18" fillId="0" borderId="15" xfId="3" applyFont="1" applyBorder="1" applyAlignment="1" applyProtection="1">
      <alignment vertical="center" wrapText="1"/>
      <protection locked="0"/>
    </xf>
    <xf numFmtId="0" fontId="18" fillId="0" borderId="21" xfId="3" applyFont="1" applyBorder="1" applyAlignment="1" applyProtection="1">
      <alignment vertical="center" wrapText="1"/>
      <protection locked="0"/>
    </xf>
    <xf numFmtId="0" fontId="9" fillId="0" borderId="9"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56" xfId="1" applyFont="1" applyFill="1" applyBorder="1" applyAlignment="1" applyProtection="1">
      <alignment vertical="center" wrapText="1"/>
      <protection locked="0"/>
    </xf>
    <xf numFmtId="0" fontId="9" fillId="0" borderId="15" xfId="1" applyFont="1" applyFill="1" applyBorder="1" applyAlignment="1" applyProtection="1">
      <alignment horizontal="center" vertical="top" wrapText="1"/>
      <protection locked="0"/>
    </xf>
    <xf numFmtId="0" fontId="5" fillId="0" borderId="13" xfId="1" applyFont="1" applyFill="1" applyBorder="1" applyAlignment="1" applyProtection="1">
      <alignment horizontal="center" vertical="center" wrapText="1"/>
      <protection locked="0"/>
    </xf>
    <xf numFmtId="0" fontId="5" fillId="0" borderId="15" xfId="1" applyFont="1" applyFill="1" applyBorder="1" applyAlignment="1" applyProtection="1">
      <alignment horizontal="center" vertical="center" wrapText="1"/>
      <protection locked="0"/>
    </xf>
    <xf numFmtId="0" fontId="9" fillId="0" borderId="51" xfId="1" applyFont="1" applyFill="1" applyBorder="1" applyAlignment="1" applyProtection="1">
      <alignment vertical="center" wrapText="1"/>
      <protection locked="0"/>
    </xf>
    <xf numFmtId="0" fontId="9" fillId="0" borderId="52" xfId="1" applyFont="1" applyFill="1" applyBorder="1" applyAlignment="1" applyProtection="1">
      <alignment vertical="center" wrapText="1"/>
      <protection locked="0"/>
    </xf>
    <xf numFmtId="0" fontId="5" fillId="9" borderId="15" xfId="1" applyFont="1" applyFill="1" applyBorder="1" applyAlignment="1">
      <alignment horizontal="center" vertical="top" textRotation="255" wrapText="1"/>
    </xf>
    <xf numFmtId="0" fontId="4" fillId="0" borderId="23" xfId="1" applyFont="1" applyBorder="1" applyAlignment="1" applyProtection="1">
      <alignment horizontal="center" vertical="center"/>
      <protection locked="0"/>
    </xf>
    <xf numFmtId="0" fontId="4" fillId="0" borderId="29" xfId="1" applyFont="1" applyBorder="1" applyAlignment="1" applyProtection="1">
      <alignment horizontal="center" vertical="center"/>
      <protection locked="0"/>
    </xf>
    <xf numFmtId="0" fontId="4" fillId="0" borderId="33"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12"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5" fillId="6" borderId="25" xfId="1" applyFont="1" applyFill="1" applyBorder="1" applyAlignment="1" applyProtection="1">
      <alignment horizontal="center" vertical="center" wrapText="1"/>
      <protection locked="0"/>
    </xf>
    <xf numFmtId="0" fontId="1" fillId="6" borderId="26" xfId="3" applyFill="1" applyBorder="1" applyAlignment="1" applyProtection="1">
      <alignment horizontal="center" vertical="center" wrapText="1"/>
      <protection locked="0"/>
    </xf>
    <xf numFmtId="0" fontId="1" fillId="6" borderId="43" xfId="3" applyFill="1" applyBorder="1" applyAlignment="1" applyProtection="1">
      <alignment horizontal="center" vertical="center" wrapText="1"/>
      <protection locked="0"/>
    </xf>
    <xf numFmtId="0" fontId="6" fillId="6" borderId="48" xfId="3" applyFont="1" applyFill="1" applyBorder="1" applyAlignment="1" applyProtection="1">
      <alignment horizontal="center" vertical="center" wrapText="1"/>
      <protection locked="0"/>
    </xf>
    <xf numFmtId="0" fontId="6" fillId="6" borderId="27" xfId="3" applyFont="1" applyFill="1" applyBorder="1" applyAlignment="1" applyProtection="1">
      <alignment horizontal="center" vertical="center" wrapText="1"/>
      <protection locked="0"/>
    </xf>
    <xf numFmtId="0" fontId="8" fillId="6" borderId="27" xfId="3" applyFont="1" applyFill="1" applyBorder="1" applyAlignment="1" applyProtection="1">
      <alignment horizontal="center" vertical="center" wrapText="1"/>
      <protection locked="0"/>
    </xf>
    <xf numFmtId="0" fontId="8" fillId="6" borderId="49" xfId="3" applyFont="1" applyFill="1" applyBorder="1" applyAlignment="1" applyProtection="1">
      <alignment horizontal="center" vertical="center" wrapText="1"/>
      <protection locked="0"/>
    </xf>
    <xf numFmtId="0" fontId="8" fillId="6" borderId="2" xfId="3" applyFont="1" applyFill="1" applyBorder="1" applyAlignment="1" applyProtection="1">
      <alignment horizontal="center" vertical="center" wrapText="1"/>
      <protection locked="0"/>
    </xf>
    <xf numFmtId="0" fontId="8" fillId="0" borderId="5" xfId="3" applyFont="1" applyFill="1" applyBorder="1" applyAlignment="1" applyProtection="1">
      <alignment horizontal="center" vertical="center" wrapText="1"/>
      <protection locked="0"/>
    </xf>
    <xf numFmtId="0" fontId="8" fillId="0" borderId="8" xfId="3" applyFont="1" applyFill="1" applyBorder="1" applyAlignment="1" applyProtection="1">
      <alignment horizontal="center" vertical="center" wrapText="1"/>
      <protection locked="0"/>
    </xf>
    <xf numFmtId="0" fontId="8" fillId="0" borderId="4" xfId="3" applyFont="1" applyFill="1" applyBorder="1" applyAlignment="1" applyProtection="1">
      <alignment horizontal="center" vertical="center" wrapText="1"/>
      <protection locked="0"/>
    </xf>
    <xf numFmtId="0" fontId="8" fillId="0" borderId="7" xfId="3" applyFont="1" applyFill="1" applyBorder="1" applyAlignment="1" applyProtection="1">
      <alignment horizontal="center" vertical="center" wrapText="1"/>
      <protection locked="0"/>
    </xf>
    <xf numFmtId="0" fontId="8" fillId="0" borderId="3" xfId="3" applyFont="1" applyFill="1" applyBorder="1" applyAlignment="1" applyProtection="1">
      <alignment horizontal="center" vertical="center" wrapText="1"/>
      <protection locked="0"/>
    </xf>
    <xf numFmtId="0" fontId="10" fillId="0" borderId="6" xfId="1" applyFont="1" applyFill="1" applyBorder="1" applyAlignment="1" applyProtection="1">
      <alignment horizontal="center" vertical="center"/>
      <protection locked="0"/>
    </xf>
    <xf numFmtId="0" fontId="10" fillId="0" borderId="10" xfId="1" applyFont="1" applyFill="1" applyBorder="1" applyAlignment="1" applyProtection="1">
      <alignment horizontal="center" vertical="center"/>
      <protection locked="0"/>
    </xf>
    <xf numFmtId="0" fontId="5" fillId="0" borderId="9" xfId="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protection locked="0"/>
    </xf>
    <xf numFmtId="0" fontId="5" fillId="0" borderId="8"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protection locked="0"/>
    </xf>
    <xf numFmtId="0" fontId="9" fillId="0" borderId="13" xfId="1" applyFont="1" applyFill="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5" fillId="7" borderId="15" xfId="1" applyFont="1" applyFill="1" applyBorder="1" applyAlignment="1">
      <alignment horizontal="center" vertical="top" textRotation="255" wrapText="1" shrinkToFit="1"/>
    </xf>
    <xf numFmtId="0" fontId="5" fillId="7" borderId="21" xfId="1" applyFont="1" applyFill="1" applyBorder="1" applyAlignment="1">
      <alignment horizontal="center" vertical="top" textRotation="255" wrapText="1" shrinkToFit="1"/>
    </xf>
    <xf numFmtId="0" fontId="9" fillId="0" borderId="5" xfId="1" applyFont="1" applyFill="1" applyBorder="1" applyAlignment="1" applyProtection="1">
      <alignment horizontal="center" vertical="center" wrapText="1"/>
      <protection locked="0"/>
    </xf>
    <xf numFmtId="0" fontId="5" fillId="0" borderId="13" xfId="1" applyFont="1" applyFill="1" applyBorder="1" applyAlignment="1" applyProtection="1">
      <alignment horizontal="center" vertical="center"/>
      <protection locked="0"/>
    </xf>
    <xf numFmtId="0" fontId="5" fillId="0" borderId="15"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11" fillId="0" borderId="4" xfId="1" applyFont="1" applyFill="1" applyBorder="1" applyAlignment="1" applyProtection="1">
      <alignment horizontal="left" vertical="top" wrapText="1"/>
      <protection locked="0"/>
    </xf>
    <xf numFmtId="0" fontId="5" fillId="0" borderId="5" xfId="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protection locked="0"/>
    </xf>
    <xf numFmtId="0" fontId="6" fillId="6" borderId="48" xfId="1" applyFont="1" applyFill="1" applyBorder="1" applyAlignment="1" applyProtection="1">
      <alignment horizontal="center" vertical="center" wrapText="1"/>
      <protection locked="0"/>
    </xf>
    <xf numFmtId="0" fontId="6" fillId="6" borderId="27" xfId="1" applyFont="1" applyFill="1" applyBorder="1" applyAlignment="1" applyProtection="1">
      <alignment horizontal="center" vertical="center" wrapText="1"/>
      <protection locked="0"/>
    </xf>
    <xf numFmtId="0" fontId="6" fillId="6" borderId="28" xfId="1" applyFont="1" applyFill="1" applyBorder="1" applyAlignment="1" applyProtection="1">
      <alignment horizontal="center" vertical="center" wrapText="1"/>
      <protection locked="0"/>
    </xf>
    <xf numFmtId="0" fontId="6" fillId="6" borderId="49" xfId="1" applyFont="1" applyFill="1" applyBorder="1" applyAlignment="1" applyProtection="1">
      <alignment horizontal="center" vertical="center" wrapText="1"/>
      <protection locked="0"/>
    </xf>
    <xf numFmtId="0" fontId="6" fillId="6" borderId="2" xfId="1" applyFont="1" applyFill="1" applyBorder="1" applyAlignment="1" applyProtection="1">
      <alignment horizontal="center" vertical="center" wrapText="1"/>
      <protection locked="0"/>
    </xf>
    <xf numFmtId="0" fontId="6" fillId="6" borderId="30" xfId="1" applyFont="1" applyFill="1" applyBorder="1" applyAlignment="1" applyProtection="1">
      <alignment horizontal="center" vertical="center" wrapText="1"/>
      <protection locked="0"/>
    </xf>
    <xf numFmtId="0" fontId="9" fillId="7" borderId="13" xfId="1" applyFont="1" applyFill="1" applyBorder="1" applyAlignment="1" applyProtection="1">
      <alignment horizontal="center" vertical="center" wrapText="1"/>
      <protection locked="0"/>
    </xf>
    <xf numFmtId="0" fontId="6" fillId="7" borderId="15" xfId="3" applyFont="1" applyFill="1" applyBorder="1" applyAlignment="1" applyProtection="1">
      <alignment horizontal="center" vertical="center" wrapText="1"/>
      <protection locked="0"/>
    </xf>
    <xf numFmtId="0" fontId="8" fillId="0" borderId="15" xfId="3"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vertical="center" wrapText="1" shrinkToFit="1"/>
      <protection locked="0"/>
    </xf>
    <xf numFmtId="0" fontId="5" fillId="0" borderId="4" xfId="1" applyFont="1" applyFill="1" applyBorder="1" applyAlignment="1" applyProtection="1">
      <alignment horizontal="center" vertical="center" wrapText="1" shrinkToFit="1"/>
      <protection locked="0"/>
    </xf>
    <xf numFmtId="0" fontId="5" fillId="0" borderId="7" xfId="1" applyFont="1" applyFill="1" applyBorder="1" applyAlignment="1" applyProtection="1">
      <alignment horizontal="center" vertical="center" wrapText="1" shrinkToFit="1"/>
      <protection locked="0"/>
    </xf>
    <xf numFmtId="0" fontId="5" fillId="0" borderId="3" xfId="1" applyFont="1" applyFill="1" applyBorder="1" applyAlignment="1" applyProtection="1">
      <alignment horizontal="center" vertical="center" wrapText="1" shrinkToFit="1"/>
      <protection locked="0"/>
    </xf>
    <xf numFmtId="0" fontId="5" fillId="0" borderId="1" xfId="1" applyFont="1" applyFill="1" applyBorder="1" applyAlignment="1" applyProtection="1">
      <alignment horizontal="center" vertical="center" wrapText="1" shrinkToFit="1"/>
      <protection locked="0"/>
    </xf>
    <xf numFmtId="0" fontId="5" fillId="0" borderId="0" xfId="1" applyFont="1" applyFill="1" applyBorder="1" applyAlignment="1" applyProtection="1">
      <alignment horizontal="center" vertical="center" wrapText="1" shrinkToFit="1"/>
      <protection locked="0"/>
    </xf>
    <xf numFmtId="0" fontId="5" fillId="0" borderId="2" xfId="1" applyFont="1" applyFill="1" applyBorder="1" applyAlignment="1" applyProtection="1">
      <alignment horizontal="center" vertical="center" wrapText="1" shrinkToFit="1"/>
      <protection locked="0"/>
    </xf>
    <xf numFmtId="0" fontId="5" fillId="0" borderId="5"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0" fontId="5" fillId="0" borderId="3" xfId="1" applyFont="1" applyFill="1" applyBorder="1" applyAlignment="1" applyProtection="1">
      <alignment horizontal="center" vertical="center" wrapText="1"/>
      <protection locked="0"/>
    </xf>
    <xf numFmtId="0" fontId="8" fillId="0" borderId="5" xfId="3" applyFont="1" applyBorder="1" applyAlignment="1" applyProtection="1">
      <alignment horizontal="center" vertical="center" wrapText="1"/>
      <protection locked="0"/>
    </xf>
    <xf numFmtId="0" fontId="9" fillId="0" borderId="50" xfId="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9" fillId="0" borderId="49"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15" fillId="0" borderId="7" xfId="1" applyFont="1" applyFill="1" applyBorder="1" applyAlignment="1" applyProtection="1">
      <alignment vertical="center" wrapText="1"/>
      <protection locked="0"/>
    </xf>
    <xf numFmtId="0" fontId="8" fillId="0" borderId="3" xfId="3" applyFont="1" applyBorder="1" applyAlignment="1" applyProtection="1">
      <alignment vertical="center" wrapText="1"/>
      <protection locked="0"/>
    </xf>
    <xf numFmtId="0" fontId="5" fillId="0" borderId="32" xfId="1" applyFont="1" applyFill="1" applyBorder="1" applyAlignment="1" applyProtection="1">
      <alignment vertical="center" wrapText="1"/>
      <protection locked="0"/>
    </xf>
    <xf numFmtId="0" fontId="9" fillId="9" borderId="31" xfId="1" applyFont="1" applyFill="1" applyBorder="1" applyAlignment="1" applyProtection="1">
      <alignment vertical="center" wrapText="1"/>
      <protection locked="0"/>
    </xf>
    <xf numFmtId="0" fontId="9" fillId="9" borderId="32" xfId="1" applyFont="1" applyFill="1" applyBorder="1" applyAlignment="1" applyProtection="1">
      <alignment vertical="center" wrapText="1"/>
      <protection locked="0"/>
    </xf>
    <xf numFmtId="0" fontId="9" fillId="9" borderId="55" xfId="1" applyFont="1" applyFill="1" applyBorder="1" applyAlignment="1" applyProtection="1">
      <alignment vertical="center" wrapText="1"/>
      <protection locked="0"/>
    </xf>
    <xf numFmtId="0" fontId="9" fillId="0" borderId="53" xfId="1" applyFont="1" applyFill="1" applyBorder="1" applyAlignment="1" applyProtection="1">
      <alignment horizontal="distributed" vertical="center" indent="3"/>
      <protection locked="0"/>
    </xf>
    <xf numFmtId="0" fontId="9" fillId="0" borderId="6" xfId="1" applyFont="1" applyFill="1" applyBorder="1" applyAlignment="1" applyProtection="1">
      <alignment horizontal="distributed" vertical="center" indent="3"/>
      <protection locked="0"/>
    </xf>
    <xf numFmtId="0" fontId="9" fillId="0" borderId="10" xfId="1" applyFont="1" applyFill="1" applyBorder="1" applyAlignment="1" applyProtection="1">
      <alignment horizontal="distributed" vertical="center" indent="3"/>
      <protection locked="0"/>
    </xf>
    <xf numFmtId="0" fontId="9" fillId="0" borderId="6" xfId="1" applyFont="1" applyFill="1" applyBorder="1" applyAlignment="1" applyProtection="1">
      <alignment horizontal="distributed" vertical="center" wrapText="1" indent="5"/>
      <protection locked="0"/>
    </xf>
    <xf numFmtId="0" fontId="9" fillId="0" borderId="44" xfId="1" applyFont="1" applyFill="1" applyBorder="1" applyAlignment="1" applyProtection="1">
      <alignment horizontal="distributed" vertical="center" wrapText="1" indent="5"/>
      <protection locked="0"/>
    </xf>
    <xf numFmtId="0" fontId="0" fillId="7" borderId="0" xfId="1" applyFont="1" applyFill="1" applyBorder="1" applyAlignment="1">
      <alignment horizontal="center" vertical="center" shrinkToFit="1"/>
    </xf>
    <xf numFmtId="0" fontId="0" fillId="7" borderId="2" xfId="1" applyFont="1" applyFill="1" applyBorder="1" applyAlignment="1">
      <alignment horizontal="center" vertical="center" shrinkToFit="1"/>
    </xf>
    <xf numFmtId="0" fontId="22" fillId="0" borderId="13" xfId="1" applyFont="1" applyFill="1" applyBorder="1" applyAlignment="1">
      <alignment horizontal="center" vertical="center" wrapText="1"/>
    </xf>
    <xf numFmtId="0" fontId="22" fillId="0" borderId="15" xfId="1" applyFont="1" applyFill="1" applyBorder="1" applyAlignment="1">
      <alignment horizontal="center" vertical="center" wrapText="1"/>
    </xf>
    <xf numFmtId="0" fontId="22" fillId="0" borderId="21"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56"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5" fillId="0" borderId="12" xfId="1" applyFont="1" applyFill="1" applyBorder="1" applyAlignment="1" applyProtection="1">
      <alignment horizontal="center" vertical="center" shrinkToFit="1"/>
      <protection locked="0"/>
    </xf>
    <xf numFmtId="0" fontId="21" fillId="9" borderId="12" xfId="1" applyFont="1" applyFill="1" applyBorder="1" applyAlignment="1">
      <alignment vertical="center" wrapText="1"/>
    </xf>
    <xf numFmtId="0" fontId="5" fillId="0" borderId="12" xfId="1" applyFont="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5" fillId="0" borderId="13" xfId="1" applyFont="1" applyBorder="1" applyAlignment="1" applyProtection="1">
      <alignment horizontal="center" vertical="center" wrapText="1"/>
      <protection locked="0"/>
    </xf>
    <xf numFmtId="0" fontId="5" fillId="0" borderId="15" xfId="1" applyFont="1" applyBorder="1" applyAlignment="1" applyProtection="1">
      <alignment horizontal="center" vertical="center" wrapText="1"/>
      <protection locked="0"/>
    </xf>
    <xf numFmtId="0" fontId="5" fillId="0" borderId="11" xfId="1" applyFont="1" applyBorder="1" applyAlignment="1" applyProtection="1">
      <alignment horizontal="center" vertical="center" wrapText="1"/>
      <protection locked="0"/>
    </xf>
    <xf numFmtId="0" fontId="5" fillId="9" borderId="13" xfId="1" applyFont="1" applyFill="1" applyBorder="1" applyAlignment="1" applyProtection="1">
      <alignment horizontal="center" vertical="center" wrapText="1"/>
      <protection locked="0"/>
    </xf>
    <xf numFmtId="0" fontId="5" fillId="9" borderId="15" xfId="1" applyFont="1" applyFill="1" applyBorder="1" applyAlignment="1" applyProtection="1">
      <alignment horizontal="center" vertical="center" wrapText="1"/>
      <protection locked="0"/>
    </xf>
    <xf numFmtId="0" fontId="5" fillId="9" borderId="11" xfId="1" applyFont="1" applyFill="1" applyBorder="1" applyAlignment="1" applyProtection="1">
      <alignment horizontal="center" vertical="center" wrapText="1"/>
      <protection locked="0"/>
    </xf>
  </cellXfs>
  <cellStyles count="8">
    <cellStyle name="パーセント 2" xfId="4"/>
    <cellStyle name="桁区切り" xfId="7" builtinId="6"/>
    <cellStyle name="桁区切り 2" xfId="2"/>
    <cellStyle name="通貨 2" xfId="5"/>
    <cellStyle name="標準" xfId="0" builtinId="0"/>
    <cellStyle name="標準 2" xfId="1"/>
    <cellStyle name="標準 3" xfId="3"/>
    <cellStyle name="未定義" xfId="6"/>
  </cellStyles>
  <dxfs count="0"/>
  <tableStyles count="0" defaultTableStyle="TableStyleMedium9" defaultPivotStyle="PivotStyleLight16"/>
  <colors>
    <mruColors>
      <color rgb="FF0000FF"/>
      <color rgb="FFFFFF99"/>
      <color rgb="FF99FFCC"/>
      <color rgb="FFCCFFFF"/>
      <color rgb="FF99FF99"/>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137583</xdr:colOff>
      <xdr:row>7</xdr:row>
      <xdr:rowOff>402167</xdr:rowOff>
    </xdr:from>
    <xdr:to>
      <xdr:col>5</xdr:col>
      <xdr:colOff>1280583</xdr:colOff>
      <xdr:row>7</xdr:row>
      <xdr:rowOff>878417</xdr:rowOff>
    </xdr:to>
    <xdr:sp macro="" textlink="">
      <xdr:nvSpPr>
        <xdr:cNvPr id="2" name="四角形吹き出し 1"/>
        <xdr:cNvSpPr/>
      </xdr:nvSpPr>
      <xdr:spPr>
        <a:xfrm>
          <a:off x="1813983" y="2573867"/>
          <a:ext cx="2133600"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p>
      </xdr:txBody>
    </xdr:sp>
    <xdr:clientData/>
  </xdr:twoCellAnchor>
  <xdr:twoCellAnchor>
    <xdr:from>
      <xdr:col>7</xdr:col>
      <xdr:colOff>243417</xdr:colOff>
      <xdr:row>7</xdr:row>
      <xdr:rowOff>455086</xdr:rowOff>
    </xdr:from>
    <xdr:to>
      <xdr:col>11</xdr:col>
      <xdr:colOff>137584</xdr:colOff>
      <xdr:row>9</xdr:row>
      <xdr:rowOff>2</xdr:rowOff>
    </xdr:to>
    <xdr:sp macro="" textlink="">
      <xdr:nvSpPr>
        <xdr:cNvPr id="3" name="四角形吹き出し 2"/>
        <xdr:cNvSpPr/>
      </xdr:nvSpPr>
      <xdr:spPr>
        <a:xfrm>
          <a:off x="4596342" y="2626786"/>
          <a:ext cx="2446867" cy="773641"/>
        </a:xfrm>
        <a:prstGeom prst="wedgeRectCallout">
          <a:avLst>
            <a:gd name="adj1" fmla="val -78333"/>
            <a:gd name="adj2" fmla="val 62292"/>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１つの経営体が２つ以上の機械、施設等を導入する場合、必ず２行目以降も経営体名を記載して下さい。</a:t>
          </a:r>
          <a:endParaRPr kumimoji="1" lang="en-US" altLang="ja-JP" sz="1000">
            <a:solidFill>
              <a:srgbClr val="FF0000"/>
            </a:solidFill>
          </a:endParaRPr>
        </a:p>
        <a:p>
          <a:pPr algn="l"/>
          <a:r>
            <a:rPr kumimoji="1" lang="ja-JP" altLang="en-US" sz="1000">
              <a:solidFill>
                <a:srgbClr val="FF0000"/>
              </a:solidFill>
            </a:rPr>
            <a:t>また、セルを結合したりしないで下さい。</a:t>
          </a:r>
        </a:p>
      </xdr:txBody>
    </xdr:sp>
    <xdr:clientData/>
  </xdr:twoCellAnchor>
  <xdr:twoCellAnchor>
    <xdr:from>
      <xdr:col>1</xdr:col>
      <xdr:colOff>624417</xdr:colOff>
      <xdr:row>21</xdr:row>
      <xdr:rowOff>74084</xdr:rowOff>
    </xdr:from>
    <xdr:to>
      <xdr:col>5</xdr:col>
      <xdr:colOff>391584</xdr:colOff>
      <xdr:row>23</xdr:row>
      <xdr:rowOff>84667</xdr:rowOff>
    </xdr:to>
    <xdr:sp macro="" textlink="">
      <xdr:nvSpPr>
        <xdr:cNvPr id="4" name="四角形吹き出し 3"/>
        <xdr:cNvSpPr/>
      </xdr:nvSpPr>
      <xdr:spPr>
        <a:xfrm>
          <a:off x="929217" y="6217709"/>
          <a:ext cx="2129367" cy="467783"/>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行数が足りない場合は、最終行をコピーして行を追加していって下さい。</a:t>
          </a:r>
        </a:p>
      </xdr:txBody>
    </xdr:sp>
    <xdr:clientData/>
  </xdr:twoCellAnchor>
  <xdr:twoCellAnchor>
    <xdr:from>
      <xdr:col>22</xdr:col>
      <xdr:colOff>338666</xdr:colOff>
      <xdr:row>5</xdr:row>
      <xdr:rowOff>529167</xdr:rowOff>
    </xdr:from>
    <xdr:to>
      <xdr:col>25</xdr:col>
      <xdr:colOff>433916</xdr:colOff>
      <xdr:row>7</xdr:row>
      <xdr:rowOff>148166</xdr:rowOff>
    </xdr:to>
    <xdr:sp macro="" textlink="">
      <xdr:nvSpPr>
        <xdr:cNvPr id="5" name="四角形吹き出し 4"/>
        <xdr:cNvSpPr/>
      </xdr:nvSpPr>
      <xdr:spPr>
        <a:xfrm>
          <a:off x="15959666" y="1834092"/>
          <a:ext cx="2333625" cy="485774"/>
        </a:xfrm>
        <a:prstGeom prst="wedgeRectCallout">
          <a:avLst>
            <a:gd name="adj1" fmla="val 80058"/>
            <a:gd name="adj2" fmla="val 297722"/>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配分積算額を算出する計算式が入力されていますので、削除したりしないで下さい。</a:t>
          </a:r>
          <a:endParaRPr kumimoji="1" lang="en-US" altLang="ja-JP" sz="1000">
            <a:solidFill>
              <a:srgbClr val="FF0000"/>
            </a:solidFill>
          </a:endParaRPr>
        </a:p>
      </xdr:txBody>
    </xdr:sp>
    <xdr:clientData/>
  </xdr:twoCellAnchor>
  <xdr:twoCellAnchor>
    <xdr:from>
      <xdr:col>39</xdr:col>
      <xdr:colOff>25399</xdr:colOff>
      <xdr:row>4</xdr:row>
      <xdr:rowOff>148166</xdr:rowOff>
    </xdr:from>
    <xdr:to>
      <xdr:col>42</xdr:col>
      <xdr:colOff>565149</xdr:colOff>
      <xdr:row>6</xdr:row>
      <xdr:rowOff>14816</xdr:rowOff>
    </xdr:to>
    <xdr:sp macro="" textlink="">
      <xdr:nvSpPr>
        <xdr:cNvPr id="6" name="四角形吹き出し 5"/>
        <xdr:cNvSpPr/>
      </xdr:nvSpPr>
      <xdr:spPr>
        <a:xfrm>
          <a:off x="26847799" y="1224491"/>
          <a:ext cx="2540000" cy="638175"/>
        </a:xfrm>
        <a:prstGeom prst="wedgeRectCallout">
          <a:avLst>
            <a:gd name="adj1" fmla="val -61192"/>
            <a:gd name="adj2" fmla="val 389027"/>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137583</xdr:colOff>
      <xdr:row>7</xdr:row>
      <xdr:rowOff>402167</xdr:rowOff>
    </xdr:from>
    <xdr:to>
      <xdr:col>5</xdr:col>
      <xdr:colOff>1280583</xdr:colOff>
      <xdr:row>7</xdr:row>
      <xdr:rowOff>878417</xdr:rowOff>
    </xdr:to>
    <xdr:sp macro="" textlink="">
      <xdr:nvSpPr>
        <xdr:cNvPr id="2" name="四角形吹き出し 1"/>
        <xdr:cNvSpPr/>
      </xdr:nvSpPr>
      <xdr:spPr>
        <a:xfrm>
          <a:off x="1813983" y="2573867"/>
          <a:ext cx="2133600" cy="476250"/>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助成対象者毎に都道府県、市町村、地区名を記載して下さい。</a:t>
          </a:r>
        </a:p>
      </xdr:txBody>
    </xdr:sp>
    <xdr:clientData/>
  </xdr:twoCellAnchor>
  <xdr:twoCellAnchor>
    <xdr:from>
      <xdr:col>7</xdr:col>
      <xdr:colOff>243417</xdr:colOff>
      <xdr:row>7</xdr:row>
      <xdr:rowOff>455086</xdr:rowOff>
    </xdr:from>
    <xdr:to>
      <xdr:col>11</xdr:col>
      <xdr:colOff>137584</xdr:colOff>
      <xdr:row>9</xdr:row>
      <xdr:rowOff>2</xdr:rowOff>
    </xdr:to>
    <xdr:sp macro="" textlink="">
      <xdr:nvSpPr>
        <xdr:cNvPr id="3" name="四角形吹き出し 2"/>
        <xdr:cNvSpPr/>
      </xdr:nvSpPr>
      <xdr:spPr>
        <a:xfrm>
          <a:off x="4614334" y="2645836"/>
          <a:ext cx="2444750" cy="783166"/>
        </a:xfrm>
        <a:prstGeom prst="wedgeRectCallout">
          <a:avLst>
            <a:gd name="adj1" fmla="val -78333"/>
            <a:gd name="adj2" fmla="val 62292"/>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１つの経営体が２つ以上の機械、施設等を導入する場合、必ず２行目以降も経営体名を記載して下さい。</a:t>
          </a:r>
          <a:endParaRPr kumimoji="1" lang="en-US" altLang="ja-JP" sz="1000">
            <a:solidFill>
              <a:srgbClr val="FF0000"/>
            </a:solidFill>
          </a:endParaRPr>
        </a:p>
        <a:p>
          <a:pPr algn="l"/>
          <a:r>
            <a:rPr kumimoji="1" lang="ja-JP" altLang="en-US" sz="1000">
              <a:solidFill>
                <a:srgbClr val="FF0000"/>
              </a:solidFill>
            </a:rPr>
            <a:t>また、セルを結合したりしないで下さい。</a:t>
          </a:r>
        </a:p>
      </xdr:txBody>
    </xdr:sp>
    <xdr:clientData/>
  </xdr:twoCellAnchor>
  <xdr:twoCellAnchor>
    <xdr:from>
      <xdr:col>1</xdr:col>
      <xdr:colOff>624417</xdr:colOff>
      <xdr:row>21</xdr:row>
      <xdr:rowOff>74084</xdr:rowOff>
    </xdr:from>
    <xdr:to>
      <xdr:col>5</xdr:col>
      <xdr:colOff>391584</xdr:colOff>
      <xdr:row>23</xdr:row>
      <xdr:rowOff>84667</xdr:rowOff>
    </xdr:to>
    <xdr:sp macro="" textlink="">
      <xdr:nvSpPr>
        <xdr:cNvPr id="4" name="四角形吹き出し 3"/>
        <xdr:cNvSpPr/>
      </xdr:nvSpPr>
      <xdr:spPr>
        <a:xfrm>
          <a:off x="929217" y="6217709"/>
          <a:ext cx="2129367" cy="467783"/>
        </a:xfrm>
        <a:prstGeom prst="wedgeRectCallout">
          <a:avLst>
            <a:gd name="adj1" fmla="val -59942"/>
            <a:gd name="adj2" fmla="val 152744"/>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行数が足りない場合は、最終行をコピーして行を追加していって下さい。</a:t>
          </a:r>
        </a:p>
      </xdr:txBody>
    </xdr:sp>
    <xdr:clientData/>
  </xdr:twoCellAnchor>
  <xdr:twoCellAnchor>
    <xdr:from>
      <xdr:col>22</xdr:col>
      <xdr:colOff>338666</xdr:colOff>
      <xdr:row>5</xdr:row>
      <xdr:rowOff>529167</xdr:rowOff>
    </xdr:from>
    <xdr:to>
      <xdr:col>25</xdr:col>
      <xdr:colOff>433916</xdr:colOff>
      <xdr:row>7</xdr:row>
      <xdr:rowOff>148166</xdr:rowOff>
    </xdr:to>
    <xdr:sp macro="" textlink="">
      <xdr:nvSpPr>
        <xdr:cNvPr id="5" name="四角形吹き出し 4"/>
        <xdr:cNvSpPr/>
      </xdr:nvSpPr>
      <xdr:spPr>
        <a:xfrm>
          <a:off x="15159566" y="1834092"/>
          <a:ext cx="2524125" cy="485774"/>
        </a:xfrm>
        <a:prstGeom prst="wedgeRectCallout">
          <a:avLst>
            <a:gd name="adj1" fmla="val 80058"/>
            <a:gd name="adj2" fmla="val 297722"/>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配分積算額を算出する計算式が入力されていますので、削除したりしないで下さい。</a:t>
          </a:r>
          <a:endParaRPr kumimoji="1" lang="en-US" altLang="ja-JP" sz="1000">
            <a:solidFill>
              <a:srgbClr val="FF0000"/>
            </a:solidFill>
          </a:endParaRPr>
        </a:p>
      </xdr:txBody>
    </xdr:sp>
    <xdr:clientData/>
  </xdr:twoCellAnchor>
  <xdr:twoCellAnchor>
    <xdr:from>
      <xdr:col>39</xdr:col>
      <xdr:colOff>25399</xdr:colOff>
      <xdr:row>4</xdr:row>
      <xdr:rowOff>148166</xdr:rowOff>
    </xdr:from>
    <xdr:to>
      <xdr:col>42</xdr:col>
      <xdr:colOff>565149</xdr:colOff>
      <xdr:row>6</xdr:row>
      <xdr:rowOff>14816</xdr:rowOff>
    </xdr:to>
    <xdr:sp macro="" textlink="">
      <xdr:nvSpPr>
        <xdr:cNvPr id="6" name="四角形吹き出し 5"/>
        <xdr:cNvSpPr/>
      </xdr:nvSpPr>
      <xdr:spPr>
        <a:xfrm>
          <a:off x="26647774" y="1224491"/>
          <a:ext cx="2540000" cy="638175"/>
        </a:xfrm>
        <a:prstGeom prst="wedgeRectCallout">
          <a:avLst>
            <a:gd name="adj1" fmla="val -61192"/>
            <a:gd name="adj2" fmla="val 389027"/>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000">
              <a:solidFill>
                <a:srgbClr val="FF0000"/>
              </a:solidFill>
            </a:rPr>
            <a:t>一つの経営体で二つ以上の事業を実施する場合は２行目以降の配分基準項目欄への記載は不要です。</a:t>
          </a:r>
          <a:endParaRPr kumimoji="1" lang="en-US" altLang="ja-JP" sz="10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ko5161\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49"/>
  <sheetViews>
    <sheetView tabSelected="1" view="pageBreakPreview" topLeftCell="B1" zoomScale="90" zoomScaleNormal="90" zoomScaleSheetLayoutView="90" workbookViewId="0">
      <pane xSplit="5" ySplit="9" topLeftCell="G10" activePane="bottomRight" state="frozen"/>
      <selection activeCell="F5" sqref="F5:F9"/>
      <selection pane="topRight" activeCell="F5" sqref="F5:F9"/>
      <selection pane="bottomLeft" activeCell="F5" sqref="F5:F9"/>
      <selection pane="bottomRight" activeCell="B2" sqref="B2"/>
    </sheetView>
  </sheetViews>
  <sheetFormatPr defaultRowHeight="13.5" x14ac:dyDescent="0.15"/>
  <cols>
    <col min="1" max="1" width="4" style="12" customWidth="1"/>
    <col min="2" max="4" width="9" style="14"/>
    <col min="5" max="5" width="4" style="14" customWidth="1"/>
    <col min="6" max="6" width="16.875" style="14" customWidth="1"/>
    <col min="7" max="7" width="5.25" style="14" customWidth="1"/>
    <col min="8" max="8" width="10.75" style="51" customWidth="1"/>
    <col min="9" max="9" width="7.75" style="51" customWidth="1"/>
    <col min="10" max="10" width="4.25" style="51" customWidth="1"/>
    <col min="11" max="11" width="10.75" style="51" customWidth="1"/>
    <col min="12" max="13" width="9.625" style="51" customWidth="1"/>
    <col min="14" max="14" width="4.125" style="14" customWidth="1"/>
    <col min="15" max="15" width="11.375" style="14" customWidth="1"/>
    <col min="16" max="16" width="4.75" style="14" customWidth="1"/>
    <col min="17" max="17" width="29.125" style="14" customWidth="1"/>
    <col min="18" max="18" width="6.75" style="14" customWidth="1"/>
    <col min="19" max="20" width="9.875" style="14" customWidth="1"/>
    <col min="21" max="23" width="9.625" style="14" customWidth="1"/>
    <col min="24" max="27" width="9.875" style="14" customWidth="1"/>
    <col min="28" max="28" width="10.625" style="14" customWidth="1"/>
    <col min="29" max="29" width="7.625" style="50" customWidth="1"/>
    <col min="30" max="30" width="4.625" style="50" customWidth="1"/>
    <col min="31" max="31" width="9" style="14"/>
    <col min="32" max="32" width="4.625" style="50" customWidth="1"/>
    <col min="33" max="33" width="12" style="14" customWidth="1"/>
    <col min="34" max="34" width="6" style="14" customWidth="1"/>
    <col min="35" max="35" width="9.25" style="14" customWidth="1"/>
    <col min="36" max="36" width="7.875" style="14" customWidth="1"/>
    <col min="37" max="54" width="8.75" style="14" customWidth="1"/>
    <col min="55" max="55" width="8.125" style="14" customWidth="1"/>
    <col min="56" max="57" width="8.375" style="14" customWidth="1"/>
    <col min="58" max="58" width="8.125" style="14" customWidth="1"/>
    <col min="59" max="60" width="8.375" style="14" customWidth="1"/>
    <col min="61" max="62" width="8.125" style="14" customWidth="1"/>
    <col min="63" max="63" width="8.125" style="52" customWidth="1"/>
    <col min="64" max="66" width="8.125" style="14" customWidth="1"/>
    <col min="67" max="68" width="8.125" style="52" customWidth="1"/>
    <col min="69" max="69" width="1.125" style="12" customWidth="1"/>
    <col min="70" max="70" width="9" style="12"/>
    <col min="71" max="71" width="0" style="12" hidden="1" customWidth="1"/>
    <col min="72" max="73" width="9" style="12"/>
    <col min="74" max="74" width="0" style="12" hidden="1" customWidth="1"/>
    <col min="75" max="16384" width="9" style="12"/>
  </cols>
  <sheetData>
    <row r="1" spans="1:74" ht="24" x14ac:dyDescent="0.15">
      <c r="B1" s="134" t="s">
        <v>137</v>
      </c>
      <c r="C1" s="13"/>
      <c r="H1" s="16"/>
      <c r="I1" s="16"/>
      <c r="J1" s="16"/>
      <c r="K1" s="16"/>
      <c r="L1" s="16"/>
      <c r="M1" s="16"/>
      <c r="N1" s="13"/>
      <c r="O1" s="13"/>
      <c r="P1" s="13"/>
      <c r="Q1" s="13"/>
      <c r="R1" s="13"/>
      <c r="S1" s="13"/>
      <c r="T1" s="13"/>
      <c r="U1" s="13"/>
      <c r="V1" s="13"/>
      <c r="W1" s="13"/>
      <c r="X1" s="13"/>
      <c r="Y1" s="13"/>
      <c r="Z1" s="13"/>
      <c r="AA1" s="13"/>
      <c r="AB1" s="13"/>
      <c r="AC1" s="15"/>
      <c r="AD1" s="15"/>
      <c r="AE1" s="13"/>
      <c r="AF1" s="15"/>
      <c r="AG1" s="13"/>
      <c r="AH1" s="13"/>
      <c r="AI1" s="13"/>
      <c r="AJ1" s="13"/>
      <c r="AK1" s="13"/>
      <c r="AL1" s="13"/>
      <c r="AM1" s="13"/>
      <c r="AN1" s="13"/>
      <c r="AO1" s="13"/>
      <c r="AP1" s="13"/>
      <c r="AQ1" s="13"/>
      <c r="AR1" s="13"/>
      <c r="AS1" s="13"/>
      <c r="AT1" s="13"/>
      <c r="AU1" s="13"/>
      <c r="AV1" s="13"/>
      <c r="AW1" s="13"/>
      <c r="AX1" s="13"/>
      <c r="AY1" s="13"/>
      <c r="AZ1" s="13"/>
      <c r="BA1" s="13"/>
      <c r="BB1" s="13"/>
      <c r="BC1" s="17"/>
      <c r="BD1" s="17"/>
      <c r="BE1" s="17"/>
      <c r="BF1" s="17"/>
      <c r="BG1" s="17"/>
      <c r="BH1" s="17"/>
      <c r="BI1" s="17"/>
      <c r="BJ1" s="17"/>
      <c r="BK1" s="17"/>
      <c r="BL1" s="17"/>
      <c r="BM1" s="17"/>
      <c r="BN1" s="17"/>
      <c r="BO1" s="17"/>
      <c r="BP1" s="17"/>
      <c r="BR1" s="307" t="s">
        <v>215</v>
      </c>
      <c r="BS1" s="307"/>
      <c r="BT1" s="307"/>
      <c r="BU1" s="307"/>
      <c r="BV1" s="307"/>
    </row>
    <row r="2" spans="1:74" ht="24.75" thickBot="1" x14ac:dyDescent="0.2">
      <c r="B2" s="134" t="s">
        <v>184</v>
      </c>
      <c r="C2" s="13"/>
      <c r="H2" s="16"/>
      <c r="I2" s="16"/>
      <c r="J2" s="16"/>
      <c r="K2" s="16"/>
      <c r="L2" s="16"/>
      <c r="M2" s="16"/>
      <c r="N2" s="13"/>
      <c r="O2" s="13"/>
      <c r="P2" s="13"/>
      <c r="Q2" s="13"/>
      <c r="R2" s="13"/>
      <c r="S2" s="13"/>
      <c r="T2" s="13"/>
      <c r="U2" s="13"/>
      <c r="V2" s="13"/>
      <c r="W2" s="13"/>
      <c r="X2" s="13"/>
      <c r="Y2" s="13"/>
      <c r="Z2" s="13"/>
      <c r="AA2" s="13"/>
      <c r="AB2" s="13"/>
      <c r="AC2" s="15"/>
      <c r="AD2" s="15"/>
      <c r="AE2" s="13"/>
      <c r="AF2" s="15"/>
      <c r="AG2" s="13"/>
      <c r="AH2" s="13"/>
      <c r="AI2" s="13"/>
      <c r="AJ2" s="13"/>
      <c r="AK2" s="13"/>
      <c r="AL2" s="13"/>
      <c r="AM2" s="13"/>
      <c r="AN2" s="13"/>
      <c r="AO2" s="13"/>
      <c r="AP2" s="13"/>
      <c r="AQ2" s="13"/>
      <c r="AR2" s="13"/>
      <c r="AS2" s="13"/>
      <c r="AT2" s="13"/>
      <c r="AU2" s="13"/>
      <c r="AV2" s="13"/>
      <c r="AW2" s="13"/>
      <c r="AX2" s="13"/>
      <c r="AY2" s="13"/>
      <c r="AZ2" s="13"/>
      <c r="BA2" s="13"/>
      <c r="BB2" s="13"/>
      <c r="BC2" s="17"/>
      <c r="BD2" s="17"/>
      <c r="BE2" s="17"/>
      <c r="BF2" s="17"/>
      <c r="BG2" s="17"/>
      <c r="BH2" s="17"/>
      <c r="BI2" s="17"/>
      <c r="BJ2" s="17"/>
      <c r="BK2" s="17"/>
      <c r="BL2" s="17"/>
      <c r="BM2" s="17"/>
      <c r="BN2" s="17"/>
      <c r="BO2" s="17"/>
      <c r="BP2" s="17"/>
      <c r="BR2" s="308"/>
      <c r="BS2" s="308"/>
      <c r="BT2" s="308"/>
      <c r="BU2" s="308"/>
      <c r="BV2" s="308"/>
    </row>
    <row r="3" spans="1:74" ht="18" customHeight="1" x14ac:dyDescent="0.15">
      <c r="B3" s="234" t="s">
        <v>85</v>
      </c>
      <c r="C3" s="237" t="s">
        <v>86</v>
      </c>
      <c r="D3" s="237" t="s">
        <v>87</v>
      </c>
      <c r="E3" s="240" t="s">
        <v>121</v>
      </c>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2"/>
      <c r="AK3" s="243" t="s">
        <v>92</v>
      </c>
      <c r="AL3" s="244"/>
      <c r="AM3" s="244"/>
      <c r="AN3" s="245"/>
      <c r="AO3" s="245"/>
      <c r="AP3" s="245"/>
      <c r="AQ3" s="245"/>
      <c r="AR3" s="245"/>
      <c r="AS3" s="245"/>
      <c r="AT3" s="245"/>
      <c r="AU3" s="245"/>
      <c r="AV3" s="245"/>
      <c r="AW3" s="245"/>
      <c r="AX3" s="245"/>
      <c r="AY3" s="245"/>
      <c r="AZ3" s="245"/>
      <c r="BA3" s="245"/>
      <c r="BB3" s="175"/>
      <c r="BC3" s="271" t="s">
        <v>93</v>
      </c>
      <c r="BD3" s="272"/>
      <c r="BE3" s="272"/>
      <c r="BF3" s="272"/>
      <c r="BG3" s="272"/>
      <c r="BH3" s="272"/>
      <c r="BI3" s="272"/>
      <c r="BJ3" s="272"/>
      <c r="BK3" s="272"/>
      <c r="BL3" s="272"/>
      <c r="BM3" s="272"/>
      <c r="BN3" s="272"/>
      <c r="BO3" s="272"/>
      <c r="BP3" s="273"/>
      <c r="BR3" s="309" t="s">
        <v>216</v>
      </c>
      <c r="BS3" s="312" t="s">
        <v>9</v>
      </c>
      <c r="BT3" s="315" t="s">
        <v>217</v>
      </c>
      <c r="BU3" s="316"/>
      <c r="BV3" s="193"/>
    </row>
    <row r="4" spans="1:74" s="18" customFormat="1" ht="18" customHeight="1" x14ac:dyDescent="0.15">
      <c r="B4" s="235"/>
      <c r="C4" s="238"/>
      <c r="D4" s="238"/>
      <c r="E4" s="277" t="s">
        <v>122</v>
      </c>
      <c r="F4" s="229" t="s">
        <v>3</v>
      </c>
      <c r="G4" s="129" t="s">
        <v>132</v>
      </c>
      <c r="H4" s="213" t="s">
        <v>150</v>
      </c>
      <c r="I4" s="214"/>
      <c r="J4" s="213" t="s">
        <v>136</v>
      </c>
      <c r="K4" s="284"/>
      <c r="L4" s="284"/>
      <c r="M4" s="214"/>
      <c r="N4" s="213" t="s">
        <v>96</v>
      </c>
      <c r="O4" s="248"/>
      <c r="P4" s="128"/>
      <c r="Q4" s="182"/>
      <c r="R4" s="19"/>
      <c r="S4" s="178"/>
      <c r="T4" s="253"/>
      <c r="U4" s="253"/>
      <c r="V4" s="253"/>
      <c r="W4" s="253"/>
      <c r="X4" s="253"/>
      <c r="Y4" s="254"/>
      <c r="Z4" s="255" t="s">
        <v>118</v>
      </c>
      <c r="AA4" s="256"/>
      <c r="AB4" s="259" t="s">
        <v>4</v>
      </c>
      <c r="AC4" s="20"/>
      <c r="AD4" s="21"/>
      <c r="AE4" s="21"/>
      <c r="AF4" s="21"/>
      <c r="AG4" s="21" t="s">
        <v>5</v>
      </c>
      <c r="AH4" s="21"/>
      <c r="AI4" s="21"/>
      <c r="AJ4" s="72"/>
      <c r="AK4" s="246"/>
      <c r="AL4" s="247"/>
      <c r="AM4" s="247"/>
      <c r="AN4" s="247"/>
      <c r="AO4" s="247"/>
      <c r="AP4" s="247"/>
      <c r="AQ4" s="247"/>
      <c r="AR4" s="247"/>
      <c r="AS4" s="247"/>
      <c r="AT4" s="247"/>
      <c r="AU4" s="247"/>
      <c r="AV4" s="247"/>
      <c r="AW4" s="247"/>
      <c r="AX4" s="247"/>
      <c r="AY4" s="247"/>
      <c r="AZ4" s="247"/>
      <c r="BA4" s="247"/>
      <c r="BB4" s="176"/>
      <c r="BC4" s="274"/>
      <c r="BD4" s="275"/>
      <c r="BE4" s="275"/>
      <c r="BF4" s="275"/>
      <c r="BG4" s="275"/>
      <c r="BH4" s="275"/>
      <c r="BI4" s="275"/>
      <c r="BJ4" s="275"/>
      <c r="BK4" s="275"/>
      <c r="BL4" s="275"/>
      <c r="BM4" s="275"/>
      <c r="BN4" s="275"/>
      <c r="BO4" s="275"/>
      <c r="BP4" s="276"/>
      <c r="BR4" s="310"/>
      <c r="BS4" s="313"/>
      <c r="BT4" s="317" t="s">
        <v>218</v>
      </c>
      <c r="BU4" s="317" t="s">
        <v>219</v>
      </c>
      <c r="BV4" s="317" t="s">
        <v>220</v>
      </c>
    </row>
    <row r="5" spans="1:74" s="18" customFormat="1" ht="18" customHeight="1" x14ac:dyDescent="0.15">
      <c r="B5" s="235"/>
      <c r="C5" s="238"/>
      <c r="D5" s="238"/>
      <c r="E5" s="278"/>
      <c r="F5" s="279"/>
      <c r="G5" s="130" t="s">
        <v>133</v>
      </c>
      <c r="H5" s="280"/>
      <c r="I5" s="281"/>
      <c r="J5" s="280"/>
      <c r="K5" s="285"/>
      <c r="L5" s="285"/>
      <c r="M5" s="281"/>
      <c r="N5" s="249"/>
      <c r="O5" s="250"/>
      <c r="P5" s="261" t="s">
        <v>135</v>
      </c>
      <c r="Q5" s="183" t="s">
        <v>6</v>
      </c>
      <c r="R5" s="22"/>
      <c r="S5" s="180"/>
      <c r="T5" s="177"/>
      <c r="U5" s="177"/>
      <c r="V5" s="177"/>
      <c r="W5" s="177"/>
      <c r="X5" s="224" t="s">
        <v>83</v>
      </c>
      <c r="Y5" s="263"/>
      <c r="Z5" s="257"/>
      <c r="AA5" s="258"/>
      <c r="AB5" s="260"/>
      <c r="AC5" s="170"/>
      <c r="AD5" s="255" t="s">
        <v>97</v>
      </c>
      <c r="AE5" s="268"/>
      <c r="AF5" s="255" t="s">
        <v>98</v>
      </c>
      <c r="AG5" s="287"/>
      <c r="AH5" s="255" t="s">
        <v>7</v>
      </c>
      <c r="AI5" s="290"/>
      <c r="AJ5" s="73"/>
      <c r="AK5" s="291" t="s">
        <v>79</v>
      </c>
      <c r="AL5" s="292"/>
      <c r="AM5" s="263"/>
      <c r="AN5" s="199" t="s">
        <v>177</v>
      </c>
      <c r="AO5" s="199" t="s">
        <v>178</v>
      </c>
      <c r="AP5" s="199" t="s">
        <v>179</v>
      </c>
      <c r="AQ5" s="199" t="s">
        <v>180</v>
      </c>
      <c r="AR5" s="199" t="s">
        <v>181</v>
      </c>
      <c r="AS5" s="199" t="s">
        <v>141</v>
      </c>
      <c r="AT5" s="224" t="s">
        <v>142</v>
      </c>
      <c r="AU5" s="119"/>
      <c r="AV5" s="23"/>
      <c r="AW5" s="219" t="s">
        <v>143</v>
      </c>
      <c r="AX5" s="23"/>
      <c r="AY5" s="219" t="s">
        <v>145</v>
      </c>
      <c r="AZ5" s="119"/>
      <c r="BA5" s="119"/>
      <c r="BB5" s="299" t="s">
        <v>185</v>
      </c>
      <c r="BC5" s="302" t="s">
        <v>119</v>
      </c>
      <c r="BD5" s="303"/>
      <c r="BE5" s="303"/>
      <c r="BF5" s="303"/>
      <c r="BG5" s="303"/>
      <c r="BH5" s="304"/>
      <c r="BI5" s="305" t="s">
        <v>120</v>
      </c>
      <c r="BJ5" s="305"/>
      <c r="BK5" s="305"/>
      <c r="BL5" s="305"/>
      <c r="BM5" s="305"/>
      <c r="BN5" s="305"/>
      <c r="BO5" s="305"/>
      <c r="BP5" s="306"/>
      <c r="BR5" s="310"/>
      <c r="BS5" s="313"/>
      <c r="BT5" s="318"/>
      <c r="BU5" s="318"/>
      <c r="BV5" s="318"/>
    </row>
    <row r="6" spans="1:74" s="18" customFormat="1" ht="42.75" customHeight="1" x14ac:dyDescent="0.15">
      <c r="B6" s="235"/>
      <c r="C6" s="238"/>
      <c r="D6" s="238"/>
      <c r="E6" s="278"/>
      <c r="F6" s="279"/>
      <c r="G6" s="233" t="s">
        <v>134</v>
      </c>
      <c r="H6" s="282"/>
      <c r="I6" s="283"/>
      <c r="J6" s="282"/>
      <c r="K6" s="286"/>
      <c r="L6" s="286"/>
      <c r="M6" s="283"/>
      <c r="N6" s="251"/>
      <c r="O6" s="252"/>
      <c r="P6" s="261"/>
      <c r="Q6" s="184" t="s">
        <v>8</v>
      </c>
      <c r="R6" s="24"/>
      <c r="S6" s="228" t="s">
        <v>9</v>
      </c>
      <c r="T6" s="228" t="s">
        <v>80</v>
      </c>
      <c r="U6" s="228" t="s">
        <v>81</v>
      </c>
      <c r="V6" s="228" t="s">
        <v>82</v>
      </c>
      <c r="W6" s="228" t="s">
        <v>12</v>
      </c>
      <c r="X6" s="228" t="s">
        <v>10</v>
      </c>
      <c r="Y6" s="228" t="s">
        <v>11</v>
      </c>
      <c r="Z6" s="257"/>
      <c r="AA6" s="258"/>
      <c r="AB6" s="260"/>
      <c r="AC6" s="172" t="s">
        <v>13</v>
      </c>
      <c r="AD6" s="269"/>
      <c r="AE6" s="270"/>
      <c r="AF6" s="288"/>
      <c r="AG6" s="289"/>
      <c r="AH6" s="296" t="s">
        <v>84</v>
      </c>
      <c r="AI6" s="297"/>
      <c r="AJ6" s="298" t="s">
        <v>14</v>
      </c>
      <c r="AK6" s="293"/>
      <c r="AL6" s="294"/>
      <c r="AM6" s="295"/>
      <c r="AN6" s="200"/>
      <c r="AO6" s="200"/>
      <c r="AP6" s="200"/>
      <c r="AQ6" s="200"/>
      <c r="AR6" s="200"/>
      <c r="AS6" s="200"/>
      <c r="AT6" s="225"/>
      <c r="AU6" s="120"/>
      <c r="AV6" s="25"/>
      <c r="AW6" s="220"/>
      <c r="AX6" s="25"/>
      <c r="AY6" s="220"/>
      <c r="AZ6" s="120"/>
      <c r="BA6" s="120"/>
      <c r="BB6" s="300"/>
      <c r="BC6" s="216" t="s">
        <v>153</v>
      </c>
      <c r="BD6" s="164"/>
      <c r="BE6" s="162"/>
      <c r="BF6" s="219" t="s">
        <v>154</v>
      </c>
      <c r="BG6" s="164"/>
      <c r="BH6" s="162"/>
      <c r="BI6" s="221" t="s">
        <v>155</v>
      </c>
      <c r="BJ6" s="221" t="s">
        <v>156</v>
      </c>
      <c r="BK6" s="221" t="s">
        <v>157</v>
      </c>
      <c r="BL6" s="221" t="s">
        <v>158</v>
      </c>
      <c r="BM6" s="221" t="s">
        <v>159</v>
      </c>
      <c r="BN6" s="221" t="s">
        <v>160</v>
      </c>
      <c r="BO6" s="199" t="s">
        <v>182</v>
      </c>
      <c r="BP6" s="202" t="s">
        <v>183</v>
      </c>
      <c r="BR6" s="310"/>
      <c r="BS6" s="313"/>
      <c r="BT6" s="318"/>
      <c r="BU6" s="318"/>
      <c r="BV6" s="318"/>
    </row>
    <row r="7" spans="1:74" s="18" customFormat="1" ht="25.5" customHeight="1" x14ac:dyDescent="0.15">
      <c r="B7" s="235"/>
      <c r="C7" s="238"/>
      <c r="D7" s="238"/>
      <c r="E7" s="278"/>
      <c r="F7" s="279"/>
      <c r="G7" s="233"/>
      <c r="H7" s="205" t="s">
        <v>151</v>
      </c>
      <c r="I7" s="207" t="s">
        <v>152</v>
      </c>
      <c r="J7" s="209" t="s">
        <v>15</v>
      </c>
      <c r="K7" s="211" t="s">
        <v>16</v>
      </c>
      <c r="L7" s="213" t="s">
        <v>206</v>
      </c>
      <c r="M7" s="214"/>
      <c r="N7" s="209" t="s">
        <v>15</v>
      </c>
      <c r="O7" s="264" t="s">
        <v>16</v>
      </c>
      <c r="P7" s="261"/>
      <c r="Q7" s="266"/>
      <c r="R7" s="185"/>
      <c r="S7" s="228"/>
      <c r="T7" s="228"/>
      <c r="U7" s="228"/>
      <c r="V7" s="228"/>
      <c r="W7" s="228"/>
      <c r="X7" s="228"/>
      <c r="Y7" s="228"/>
      <c r="Z7" s="257"/>
      <c r="AA7" s="258"/>
      <c r="AB7" s="260"/>
      <c r="AC7" s="172"/>
      <c r="AD7" s="229" t="s">
        <v>17</v>
      </c>
      <c r="AE7" s="264" t="s">
        <v>16</v>
      </c>
      <c r="AF7" s="229" t="s">
        <v>17</v>
      </c>
      <c r="AG7" s="211" t="s">
        <v>16</v>
      </c>
      <c r="AH7" s="224" t="s">
        <v>18</v>
      </c>
      <c r="AI7" s="26"/>
      <c r="AJ7" s="298"/>
      <c r="AK7" s="231" t="s">
        <v>138</v>
      </c>
      <c r="AL7" s="199" t="s">
        <v>139</v>
      </c>
      <c r="AM7" s="200" t="s">
        <v>140</v>
      </c>
      <c r="AN7" s="200"/>
      <c r="AO7" s="200"/>
      <c r="AP7" s="200"/>
      <c r="AQ7" s="200"/>
      <c r="AR7" s="200"/>
      <c r="AS7" s="200"/>
      <c r="AT7" s="226"/>
      <c r="AU7" s="199" t="s">
        <v>161</v>
      </c>
      <c r="AV7" s="199" t="s">
        <v>162</v>
      </c>
      <c r="AW7" s="200"/>
      <c r="AX7" s="199" t="s">
        <v>144</v>
      </c>
      <c r="AY7" s="200"/>
      <c r="AZ7" s="199" t="s">
        <v>163</v>
      </c>
      <c r="BA7" s="219" t="s">
        <v>164</v>
      </c>
      <c r="BB7" s="300"/>
      <c r="BC7" s="217"/>
      <c r="BD7" s="165"/>
      <c r="BE7" s="163"/>
      <c r="BF7" s="220"/>
      <c r="BG7" s="165"/>
      <c r="BH7" s="163"/>
      <c r="BI7" s="222"/>
      <c r="BJ7" s="222"/>
      <c r="BK7" s="222"/>
      <c r="BL7" s="222"/>
      <c r="BM7" s="222"/>
      <c r="BN7" s="222"/>
      <c r="BO7" s="200"/>
      <c r="BP7" s="203"/>
      <c r="BR7" s="310"/>
      <c r="BS7" s="313"/>
      <c r="BT7" s="318"/>
      <c r="BU7" s="318"/>
      <c r="BV7" s="318"/>
    </row>
    <row r="8" spans="1:74" s="18" customFormat="1" ht="78.75" customHeight="1" thickBot="1" x14ac:dyDescent="0.2">
      <c r="A8" s="54" t="s">
        <v>117</v>
      </c>
      <c r="B8" s="236"/>
      <c r="C8" s="239"/>
      <c r="D8" s="239"/>
      <c r="E8" s="278"/>
      <c r="F8" s="279"/>
      <c r="G8" s="233"/>
      <c r="H8" s="206"/>
      <c r="I8" s="208"/>
      <c r="J8" s="210"/>
      <c r="K8" s="212"/>
      <c r="L8" s="181" t="s">
        <v>207</v>
      </c>
      <c r="M8" s="181" t="s">
        <v>208</v>
      </c>
      <c r="N8" s="215"/>
      <c r="O8" s="265"/>
      <c r="P8" s="262"/>
      <c r="Q8" s="267"/>
      <c r="R8" s="186" t="s">
        <v>209</v>
      </c>
      <c r="S8" s="180"/>
      <c r="T8" s="179"/>
      <c r="U8" s="179"/>
      <c r="V8" s="179"/>
      <c r="W8" s="179"/>
      <c r="X8" s="179"/>
      <c r="Y8" s="179"/>
      <c r="Z8" s="179"/>
      <c r="AA8" s="88" t="s">
        <v>90</v>
      </c>
      <c r="AB8" s="179"/>
      <c r="AC8" s="172"/>
      <c r="AD8" s="230"/>
      <c r="AE8" s="265"/>
      <c r="AF8" s="230"/>
      <c r="AG8" s="212"/>
      <c r="AH8" s="226"/>
      <c r="AI8" s="171" t="s">
        <v>19</v>
      </c>
      <c r="AJ8" s="74" t="s">
        <v>20</v>
      </c>
      <c r="AK8" s="232"/>
      <c r="AL8" s="201"/>
      <c r="AM8" s="201"/>
      <c r="AN8" s="200"/>
      <c r="AO8" s="200"/>
      <c r="AP8" s="200"/>
      <c r="AQ8" s="200"/>
      <c r="AR8" s="200"/>
      <c r="AS8" s="200"/>
      <c r="AT8" s="226"/>
      <c r="AU8" s="200"/>
      <c r="AV8" s="201"/>
      <c r="AW8" s="200"/>
      <c r="AX8" s="201"/>
      <c r="AY8" s="200"/>
      <c r="AZ8" s="200"/>
      <c r="BA8" s="227"/>
      <c r="BB8" s="301"/>
      <c r="BC8" s="218"/>
      <c r="BD8" s="166" t="s">
        <v>190</v>
      </c>
      <c r="BE8" s="166" t="s">
        <v>191</v>
      </c>
      <c r="BF8" s="201"/>
      <c r="BG8" s="166" t="s">
        <v>190</v>
      </c>
      <c r="BH8" s="166" t="s">
        <v>191</v>
      </c>
      <c r="BI8" s="223"/>
      <c r="BJ8" s="223"/>
      <c r="BK8" s="223"/>
      <c r="BL8" s="223"/>
      <c r="BM8" s="223"/>
      <c r="BN8" s="223"/>
      <c r="BO8" s="201"/>
      <c r="BP8" s="204"/>
      <c r="BR8" s="311"/>
      <c r="BS8" s="314"/>
      <c r="BT8" s="319"/>
      <c r="BU8" s="319"/>
      <c r="BV8" s="319"/>
    </row>
    <row r="9" spans="1:74" s="27" customFormat="1" ht="18" customHeight="1" thickBot="1" x14ac:dyDescent="0.2">
      <c r="A9" s="55"/>
      <c r="B9" s="1"/>
      <c r="C9" s="2"/>
      <c r="D9" s="2"/>
      <c r="E9" s="28"/>
      <c r="F9" s="29">
        <f>MAX(E10:E26)</f>
        <v>1</v>
      </c>
      <c r="G9" s="29"/>
      <c r="H9" s="30"/>
      <c r="I9" s="30"/>
      <c r="J9" s="30"/>
      <c r="K9" s="30"/>
      <c r="L9" s="30"/>
      <c r="M9" s="30"/>
      <c r="N9" s="2"/>
      <c r="O9" s="29"/>
      <c r="P9" s="31"/>
      <c r="Q9" s="32"/>
      <c r="R9" s="32"/>
      <c r="S9" s="33">
        <f>SUM(S10:S26)</f>
        <v>0</v>
      </c>
      <c r="T9" s="33">
        <f t="shared" ref="T9:AA9" si="0">SUM(T10:T26)</f>
        <v>0</v>
      </c>
      <c r="U9" s="33">
        <f t="shared" si="0"/>
        <v>0</v>
      </c>
      <c r="V9" s="33">
        <f t="shared" si="0"/>
        <v>0</v>
      </c>
      <c r="W9" s="33">
        <f t="shared" si="0"/>
        <v>0</v>
      </c>
      <c r="X9" s="33">
        <f t="shared" si="0"/>
        <v>0</v>
      </c>
      <c r="Y9" s="33">
        <f t="shared" si="0"/>
        <v>0</v>
      </c>
      <c r="Z9" s="33">
        <f t="shared" si="0"/>
        <v>0</v>
      </c>
      <c r="AA9" s="89">
        <f t="shared" si="0"/>
        <v>0</v>
      </c>
      <c r="AB9" s="33"/>
      <c r="AC9" s="34"/>
      <c r="AD9" s="29"/>
      <c r="AE9" s="29"/>
      <c r="AF9" s="29"/>
      <c r="AG9" s="30"/>
      <c r="AH9" s="29">
        <f t="shared" ref="AH9:AI9" si="1">SUM(AH10:AH26)</f>
        <v>0</v>
      </c>
      <c r="AI9" s="35">
        <f t="shared" si="1"/>
        <v>0</v>
      </c>
      <c r="AJ9" s="75">
        <f>ROUNDDOWN(AI9*1/15,-3)/1000</f>
        <v>0</v>
      </c>
      <c r="AK9" s="79">
        <f t="shared" ref="AK9:AT9" si="2">COUNTA(AK10:AK26)</f>
        <v>0</v>
      </c>
      <c r="AL9" s="29">
        <f t="shared" si="2"/>
        <v>0</v>
      </c>
      <c r="AM9" s="29">
        <f t="shared" si="2"/>
        <v>0</v>
      </c>
      <c r="AN9" s="29">
        <f t="shared" si="2"/>
        <v>0</v>
      </c>
      <c r="AO9" s="29">
        <f t="shared" si="2"/>
        <v>0</v>
      </c>
      <c r="AP9" s="29">
        <f t="shared" si="2"/>
        <v>0</v>
      </c>
      <c r="AQ9" s="29">
        <f t="shared" si="2"/>
        <v>0</v>
      </c>
      <c r="AR9" s="29">
        <f t="shared" si="2"/>
        <v>0</v>
      </c>
      <c r="AS9" s="29">
        <f t="shared" si="2"/>
        <v>0</v>
      </c>
      <c r="AT9" s="29">
        <f t="shared" si="2"/>
        <v>0</v>
      </c>
      <c r="AU9" s="36">
        <f>SUM(AU10:AU26)</f>
        <v>0</v>
      </c>
      <c r="AV9" s="36">
        <f>SUM(AV10:AV26)</f>
        <v>0</v>
      </c>
      <c r="AW9" s="29">
        <f t="shared" ref="AW9:BP9" si="3">COUNTA(AW10:AW26)</f>
        <v>0</v>
      </c>
      <c r="AX9" s="29">
        <f t="shared" si="3"/>
        <v>0</v>
      </c>
      <c r="AY9" s="29">
        <f t="shared" si="3"/>
        <v>0</v>
      </c>
      <c r="AZ9" s="36">
        <f>SUM(AZ10:AZ26)</f>
        <v>0</v>
      </c>
      <c r="BA9" s="153">
        <f>SUM(BA10:BA26)</f>
        <v>0</v>
      </c>
      <c r="BB9" s="158">
        <f>SUM(BB10:BB26)</f>
        <v>0</v>
      </c>
      <c r="BC9" s="79">
        <f t="shared" si="3"/>
        <v>0</v>
      </c>
      <c r="BD9" s="167"/>
      <c r="BE9" s="168"/>
      <c r="BF9" s="29">
        <f t="shared" si="3"/>
        <v>0</v>
      </c>
      <c r="BG9" s="167"/>
      <c r="BH9" s="167"/>
      <c r="BI9" s="29">
        <f t="shared" si="3"/>
        <v>0</v>
      </c>
      <c r="BJ9" s="29">
        <f t="shared" si="3"/>
        <v>0</v>
      </c>
      <c r="BK9" s="29">
        <f t="shared" si="3"/>
        <v>0</v>
      </c>
      <c r="BL9" s="29">
        <f t="shared" si="3"/>
        <v>0</v>
      </c>
      <c r="BM9" s="29"/>
      <c r="BN9" s="29"/>
      <c r="BO9" s="29">
        <f t="shared" si="3"/>
        <v>0</v>
      </c>
      <c r="BP9" s="57">
        <f t="shared" si="3"/>
        <v>0</v>
      </c>
      <c r="BR9" s="194"/>
      <c r="BS9" s="195">
        <f>SUBTOTAL(9,BS10:BS30)</f>
        <v>0</v>
      </c>
      <c r="BT9" s="195">
        <f>SUM(BT10:BT30)</f>
        <v>0</v>
      </c>
      <c r="BU9" s="195">
        <f>SUM(BU10:BU30)</f>
        <v>0</v>
      </c>
      <c r="BV9" s="195">
        <f t="shared" ref="BV9" si="4">SUBTOTAL(9,BV10:BV30)</f>
        <v>0</v>
      </c>
    </row>
    <row r="10" spans="1:74" s="18" customFormat="1" ht="18" customHeight="1" x14ac:dyDescent="0.15">
      <c r="A10" s="14" t="str">
        <f>B10&amp;C10&amp;D10&amp;F10</f>
        <v/>
      </c>
      <c r="B10" s="58"/>
      <c r="C10" s="3"/>
      <c r="D10" s="3"/>
      <c r="E10" s="37">
        <v>1</v>
      </c>
      <c r="F10" s="5"/>
      <c r="G10" s="5"/>
      <c r="H10" s="80"/>
      <c r="I10" s="80"/>
      <c r="J10" s="116"/>
      <c r="K10" s="80" t="str">
        <f>IF(J10&gt;0,VLOOKUP(J10,整理番号表!D$12:E$15,2,FALSE),"")</f>
        <v/>
      </c>
      <c r="L10" s="80"/>
      <c r="M10" s="80"/>
      <c r="N10" s="3"/>
      <c r="O10" s="37" t="str">
        <f>IF(N10&gt;0,VLOOKUP(N10,整理番号表!H$5:I$38,2,FALSE),"")</f>
        <v/>
      </c>
      <c r="P10" s="6"/>
      <c r="Q10" s="7"/>
      <c r="R10" s="80"/>
      <c r="S10" s="38">
        <f t="shared" ref="S10:S26" si="5">SUM(T10:Y10)</f>
        <v>0</v>
      </c>
      <c r="T10" s="10"/>
      <c r="U10" s="10"/>
      <c r="V10" s="10"/>
      <c r="W10" s="10"/>
      <c r="X10" s="10"/>
      <c r="Y10" s="10"/>
      <c r="Z10" s="10" t="str">
        <f t="shared" ref="Z10:Z20" si="6">IF(AA10&gt;0,IF(I10="法人",IF(AA10&gt;30000000,30000000,AA10),IF(AA10&gt;15000000,15000000,AA10)),"")</f>
        <v/>
      </c>
      <c r="AA10" s="90">
        <f t="shared" ref="AA10:AA26" si="7">IF(A10&lt;&gt;A11,SUMIF($A$10:$A$10000,A10,$T$10:$T$10000),0)</f>
        <v>0</v>
      </c>
      <c r="AB10" s="10"/>
      <c r="AC10" s="39" t="str">
        <f t="shared" ref="AC10:AC26" si="8">IF(S10&gt;0,X10/S10,"")</f>
        <v/>
      </c>
      <c r="AD10" s="5"/>
      <c r="AE10" s="85" t="str">
        <f>IF(AD10&gt;0,VLOOKUP(AD10,整理番号表!L$5:M$13,2,FALSE),"")</f>
        <v/>
      </c>
      <c r="AF10" s="5"/>
      <c r="AG10" s="85" t="str">
        <f>IF(AF10&gt;0,VLOOKUP(AF10,整理番号表!O$5:P$12,2,FALSE),"")</f>
        <v/>
      </c>
      <c r="AH10" s="5"/>
      <c r="AI10" s="40">
        <f t="shared" ref="AI10:AI26" si="9">IF(AH10=1,X10,0)</f>
        <v>0</v>
      </c>
      <c r="AJ10" s="76"/>
      <c r="AK10" s="121"/>
      <c r="AL10" s="122"/>
      <c r="AM10" s="122"/>
      <c r="AN10" s="122"/>
      <c r="AO10" s="122"/>
      <c r="AP10" s="122"/>
      <c r="AQ10" s="122"/>
      <c r="AR10" s="122"/>
      <c r="AS10" s="122"/>
      <c r="AT10" s="122"/>
      <c r="AU10" s="122"/>
      <c r="AV10" s="122"/>
      <c r="AW10" s="122"/>
      <c r="AX10" s="122"/>
      <c r="AY10" s="122"/>
      <c r="AZ10" s="122"/>
      <c r="BA10" s="122"/>
      <c r="BB10" s="159"/>
      <c r="BC10" s="154"/>
      <c r="BD10" s="187"/>
      <c r="BE10" s="187"/>
      <c r="BF10" s="5"/>
      <c r="BG10" s="190"/>
      <c r="BH10" s="190"/>
      <c r="BI10" s="5"/>
      <c r="BJ10" s="5"/>
      <c r="BK10" s="5"/>
      <c r="BL10" s="5"/>
      <c r="BM10" s="5"/>
      <c r="BN10" s="5"/>
      <c r="BO10" s="5"/>
      <c r="BP10" s="59"/>
      <c r="BR10" s="196"/>
      <c r="BS10" s="197">
        <f>+S10</f>
        <v>0</v>
      </c>
      <c r="BT10" s="198">
        <f t="shared" ref="BT10:BT26" si="10">IF(BR10=1,ROUNDDOWN(BS10*8/108,0),0)</f>
        <v>0</v>
      </c>
      <c r="BU10" s="198">
        <f>IF(BR10=1,ROUNDDOWN(BV10/(BS10-BT10)*BT10,0),0)</f>
        <v>0</v>
      </c>
      <c r="BV10" s="197">
        <f>+X10</f>
        <v>0</v>
      </c>
    </row>
    <row r="11" spans="1:74" s="18" customFormat="1" ht="18" customHeight="1" x14ac:dyDescent="0.15">
      <c r="A11" s="14" t="str">
        <f t="shared" ref="A11:A26" si="11">B11&amp;C11&amp;D11&amp;F11</f>
        <v/>
      </c>
      <c r="B11" s="60"/>
      <c r="C11" s="4"/>
      <c r="D11" s="4"/>
      <c r="E11" s="83" t="str">
        <f t="shared" ref="E11:E26" si="12">IF(F11="","",IF(F11&lt;&gt;F10,SUM(E10)+1,E10))</f>
        <v/>
      </c>
      <c r="F11" s="174"/>
      <c r="G11" s="5"/>
      <c r="H11" s="80"/>
      <c r="I11" s="80"/>
      <c r="J11" s="117"/>
      <c r="K11" s="81" t="str">
        <f>IF(J11&gt;0,VLOOKUP(J11,整理番号表!D$12:E$15,2,FALSE),"")</f>
        <v/>
      </c>
      <c r="L11" s="81"/>
      <c r="M11" s="81"/>
      <c r="N11" s="4"/>
      <c r="O11" s="83" t="str">
        <f>IF(N11&gt;0,VLOOKUP(N11,整理番号表!H$5:I$38,2,FALSE),"")</f>
        <v/>
      </c>
      <c r="P11" s="8"/>
      <c r="Q11" s="9"/>
      <c r="R11" s="80"/>
      <c r="S11" s="38">
        <f t="shared" si="5"/>
        <v>0</v>
      </c>
      <c r="T11" s="10"/>
      <c r="U11" s="10"/>
      <c r="V11" s="10"/>
      <c r="W11" s="10"/>
      <c r="X11" s="10"/>
      <c r="Y11" s="10"/>
      <c r="Z11" s="10" t="str">
        <f t="shared" si="6"/>
        <v/>
      </c>
      <c r="AA11" s="90">
        <f t="shared" si="7"/>
        <v>0</v>
      </c>
      <c r="AB11" s="10"/>
      <c r="AC11" s="39" t="str">
        <f t="shared" si="8"/>
        <v/>
      </c>
      <c r="AD11" s="174"/>
      <c r="AE11" s="86" t="str">
        <f>IF(AD11&gt;0,VLOOKUP(AD11,整理番号表!L$5:M$13,2,FALSE),"")</f>
        <v/>
      </c>
      <c r="AF11" s="174"/>
      <c r="AG11" s="86" t="str">
        <f>IF(AF11&gt;0,VLOOKUP(AF11,整理番号表!O$5:P$12,2,FALSE),"")</f>
        <v/>
      </c>
      <c r="AH11" s="174"/>
      <c r="AI11" s="41">
        <f t="shared" si="9"/>
        <v>0</v>
      </c>
      <c r="AJ11" s="77"/>
      <c r="AK11" s="123"/>
      <c r="AL11" s="124"/>
      <c r="AM11" s="124"/>
      <c r="AN11" s="124"/>
      <c r="AO11" s="124"/>
      <c r="AP11" s="124"/>
      <c r="AQ11" s="124"/>
      <c r="AR11" s="124"/>
      <c r="AS11" s="124"/>
      <c r="AT11" s="124"/>
      <c r="AU11" s="124"/>
      <c r="AV11" s="124"/>
      <c r="AW11" s="124"/>
      <c r="AX11" s="124"/>
      <c r="AY11" s="124"/>
      <c r="AZ11" s="124"/>
      <c r="BA11" s="124"/>
      <c r="BB11" s="160"/>
      <c r="BC11" s="173"/>
      <c r="BD11" s="188"/>
      <c r="BE11" s="188"/>
      <c r="BF11" s="174"/>
      <c r="BG11" s="191"/>
      <c r="BH11" s="191"/>
      <c r="BI11" s="174"/>
      <c r="BJ11" s="174"/>
      <c r="BK11" s="174"/>
      <c r="BL11" s="174"/>
      <c r="BM11" s="174"/>
      <c r="BN11" s="174"/>
      <c r="BO11" s="174"/>
      <c r="BP11" s="61"/>
      <c r="BR11" s="196"/>
      <c r="BS11" s="197">
        <f t="shared" ref="BS11:BS26" si="13">+S11</f>
        <v>0</v>
      </c>
      <c r="BT11" s="198">
        <f t="shared" si="10"/>
        <v>0</v>
      </c>
      <c r="BU11" s="198">
        <f t="shared" ref="BU11:BU26" si="14">IF(BR11=1,ROUNDDOWN(BV11/(BS11-BT11)*BT11,0),0)</f>
        <v>0</v>
      </c>
      <c r="BV11" s="197">
        <f t="shared" ref="BV11:BV26" si="15">+X11</f>
        <v>0</v>
      </c>
    </row>
    <row r="12" spans="1:74" s="18" customFormat="1" ht="18" customHeight="1" x14ac:dyDescent="0.15">
      <c r="A12" s="14" t="str">
        <f t="shared" si="11"/>
        <v/>
      </c>
      <c r="B12" s="60"/>
      <c r="C12" s="4"/>
      <c r="D12" s="4"/>
      <c r="E12" s="83" t="str">
        <f t="shared" si="12"/>
        <v/>
      </c>
      <c r="F12" s="174"/>
      <c r="G12" s="5"/>
      <c r="H12" s="80"/>
      <c r="I12" s="80"/>
      <c r="J12" s="117"/>
      <c r="K12" s="81" t="str">
        <f>IF(J12&gt;0,VLOOKUP(J12,整理番号表!D$12:E$15,2,FALSE),"")</f>
        <v/>
      </c>
      <c r="L12" s="81"/>
      <c r="M12" s="81"/>
      <c r="N12" s="4"/>
      <c r="O12" s="83" t="str">
        <f>IF(N12&gt;0,VLOOKUP(N12,整理番号表!H$5:I$38,2,FALSE),"")</f>
        <v/>
      </c>
      <c r="P12" s="8"/>
      <c r="Q12" s="9"/>
      <c r="R12" s="80"/>
      <c r="S12" s="38">
        <f t="shared" si="5"/>
        <v>0</v>
      </c>
      <c r="T12" s="10"/>
      <c r="U12" s="10"/>
      <c r="V12" s="10"/>
      <c r="W12" s="10"/>
      <c r="X12" s="10"/>
      <c r="Y12" s="10"/>
      <c r="Z12" s="10" t="str">
        <f t="shared" si="6"/>
        <v/>
      </c>
      <c r="AA12" s="90">
        <f t="shared" si="7"/>
        <v>0</v>
      </c>
      <c r="AB12" s="10"/>
      <c r="AC12" s="39" t="str">
        <f t="shared" si="8"/>
        <v/>
      </c>
      <c r="AD12" s="174"/>
      <c r="AE12" s="86" t="str">
        <f>IF(AD12&gt;0,VLOOKUP(AD12,整理番号表!L$5:M$13,2,FALSE),"")</f>
        <v/>
      </c>
      <c r="AF12" s="174"/>
      <c r="AG12" s="86" t="str">
        <f>IF(AF12&gt;0,VLOOKUP(AF12,整理番号表!O$5:P$12,2,FALSE),"")</f>
        <v/>
      </c>
      <c r="AH12" s="174"/>
      <c r="AI12" s="41">
        <f t="shared" si="9"/>
        <v>0</v>
      </c>
      <c r="AJ12" s="77"/>
      <c r="AK12" s="123"/>
      <c r="AL12" s="124"/>
      <c r="AM12" s="124"/>
      <c r="AN12" s="124"/>
      <c r="AO12" s="124"/>
      <c r="AP12" s="124"/>
      <c r="AQ12" s="124"/>
      <c r="AR12" s="124"/>
      <c r="AS12" s="124"/>
      <c r="AT12" s="124"/>
      <c r="AU12" s="124"/>
      <c r="AV12" s="124"/>
      <c r="AW12" s="124"/>
      <c r="AX12" s="124"/>
      <c r="AY12" s="124"/>
      <c r="AZ12" s="124"/>
      <c r="BA12" s="124"/>
      <c r="BB12" s="160"/>
      <c r="BC12" s="173"/>
      <c r="BD12" s="188"/>
      <c r="BE12" s="188"/>
      <c r="BF12" s="174"/>
      <c r="BG12" s="191"/>
      <c r="BH12" s="191"/>
      <c r="BI12" s="174"/>
      <c r="BJ12" s="174"/>
      <c r="BK12" s="174"/>
      <c r="BL12" s="174"/>
      <c r="BM12" s="174"/>
      <c r="BN12" s="174"/>
      <c r="BO12" s="174"/>
      <c r="BP12" s="61"/>
      <c r="BR12" s="196"/>
      <c r="BS12" s="197">
        <f t="shared" si="13"/>
        <v>0</v>
      </c>
      <c r="BT12" s="198">
        <f t="shared" si="10"/>
        <v>0</v>
      </c>
      <c r="BU12" s="198">
        <f t="shared" si="14"/>
        <v>0</v>
      </c>
      <c r="BV12" s="197">
        <f t="shared" si="15"/>
        <v>0</v>
      </c>
    </row>
    <row r="13" spans="1:74" s="18" customFormat="1" ht="18" customHeight="1" x14ac:dyDescent="0.15">
      <c r="A13" s="14" t="str">
        <f t="shared" si="11"/>
        <v/>
      </c>
      <c r="B13" s="60"/>
      <c r="C13" s="4"/>
      <c r="D13" s="4"/>
      <c r="E13" s="83" t="str">
        <f t="shared" si="12"/>
        <v/>
      </c>
      <c r="F13" s="174"/>
      <c r="G13" s="5"/>
      <c r="H13" s="80"/>
      <c r="I13" s="80"/>
      <c r="J13" s="117"/>
      <c r="K13" s="81" t="str">
        <f>IF(J13&gt;0,VLOOKUP(J13,整理番号表!D$12:E$15,2,FALSE),"")</f>
        <v/>
      </c>
      <c r="L13" s="81"/>
      <c r="M13" s="81"/>
      <c r="N13" s="4"/>
      <c r="O13" s="83" t="str">
        <f>IF(N13&gt;0,VLOOKUP(N13,整理番号表!H$5:I$38,2,FALSE),"")</f>
        <v/>
      </c>
      <c r="P13" s="8"/>
      <c r="Q13" s="9"/>
      <c r="R13" s="80"/>
      <c r="S13" s="38">
        <f t="shared" si="5"/>
        <v>0</v>
      </c>
      <c r="T13" s="11"/>
      <c r="U13" s="11"/>
      <c r="V13" s="11"/>
      <c r="W13" s="11"/>
      <c r="X13" s="11"/>
      <c r="Y13" s="11"/>
      <c r="Z13" s="11" t="str">
        <f t="shared" si="6"/>
        <v/>
      </c>
      <c r="AA13" s="90">
        <f t="shared" si="7"/>
        <v>0</v>
      </c>
      <c r="AB13" s="11"/>
      <c r="AC13" s="39" t="str">
        <f t="shared" si="8"/>
        <v/>
      </c>
      <c r="AD13" s="174"/>
      <c r="AE13" s="86" t="str">
        <f>IF(AD13&gt;0,VLOOKUP(AD13,整理番号表!L$5:M$13,2,FALSE),"")</f>
        <v/>
      </c>
      <c r="AF13" s="174"/>
      <c r="AG13" s="86" t="str">
        <f>IF(AF13&gt;0,VLOOKUP(AF13,整理番号表!O$5:P$12,2,FALSE),"")</f>
        <v/>
      </c>
      <c r="AH13" s="174"/>
      <c r="AI13" s="41">
        <f t="shared" si="9"/>
        <v>0</v>
      </c>
      <c r="AJ13" s="77"/>
      <c r="AK13" s="123"/>
      <c r="AL13" s="124"/>
      <c r="AM13" s="124"/>
      <c r="AN13" s="124"/>
      <c r="AO13" s="124"/>
      <c r="AP13" s="124"/>
      <c r="AQ13" s="124"/>
      <c r="AR13" s="124"/>
      <c r="AS13" s="124"/>
      <c r="AT13" s="124"/>
      <c r="AU13" s="124"/>
      <c r="AV13" s="124"/>
      <c r="AW13" s="124"/>
      <c r="AX13" s="124"/>
      <c r="AY13" s="124"/>
      <c r="AZ13" s="124"/>
      <c r="BA13" s="124"/>
      <c r="BB13" s="160"/>
      <c r="BC13" s="173"/>
      <c r="BD13" s="188"/>
      <c r="BE13" s="188"/>
      <c r="BF13" s="174"/>
      <c r="BG13" s="191"/>
      <c r="BH13" s="191"/>
      <c r="BI13" s="174"/>
      <c r="BJ13" s="174"/>
      <c r="BK13" s="174"/>
      <c r="BL13" s="174"/>
      <c r="BM13" s="174"/>
      <c r="BN13" s="174"/>
      <c r="BO13" s="174"/>
      <c r="BP13" s="61"/>
      <c r="BR13" s="196"/>
      <c r="BS13" s="197">
        <f t="shared" si="13"/>
        <v>0</v>
      </c>
      <c r="BT13" s="198">
        <f t="shared" si="10"/>
        <v>0</v>
      </c>
      <c r="BU13" s="198">
        <f t="shared" si="14"/>
        <v>0</v>
      </c>
      <c r="BV13" s="197">
        <f t="shared" si="15"/>
        <v>0</v>
      </c>
    </row>
    <row r="14" spans="1:74" s="18" customFormat="1" ht="18" customHeight="1" x14ac:dyDescent="0.15">
      <c r="A14" s="14" t="str">
        <f t="shared" si="11"/>
        <v/>
      </c>
      <c r="B14" s="60"/>
      <c r="C14" s="4"/>
      <c r="D14" s="4"/>
      <c r="E14" s="83" t="str">
        <f t="shared" si="12"/>
        <v/>
      </c>
      <c r="F14" s="174"/>
      <c r="G14" s="5"/>
      <c r="H14" s="80"/>
      <c r="I14" s="80"/>
      <c r="J14" s="117"/>
      <c r="K14" s="81" t="str">
        <f>IF(J14&gt;0,VLOOKUP(J14,整理番号表!D$12:E$15,2,FALSE),"")</f>
        <v/>
      </c>
      <c r="L14" s="81"/>
      <c r="M14" s="81"/>
      <c r="N14" s="4"/>
      <c r="O14" s="83" t="str">
        <f>IF(N14&gt;0,VLOOKUP(N14,整理番号表!H$5:I$38,2,FALSE),"")</f>
        <v/>
      </c>
      <c r="P14" s="8"/>
      <c r="Q14" s="9"/>
      <c r="R14" s="80"/>
      <c r="S14" s="38">
        <f t="shared" si="5"/>
        <v>0</v>
      </c>
      <c r="T14" s="11"/>
      <c r="U14" s="11"/>
      <c r="V14" s="11"/>
      <c r="W14" s="11"/>
      <c r="X14" s="11"/>
      <c r="Y14" s="11"/>
      <c r="Z14" s="11" t="str">
        <f t="shared" si="6"/>
        <v/>
      </c>
      <c r="AA14" s="90">
        <f t="shared" si="7"/>
        <v>0</v>
      </c>
      <c r="AB14" s="11"/>
      <c r="AC14" s="39" t="str">
        <f t="shared" si="8"/>
        <v/>
      </c>
      <c r="AD14" s="174"/>
      <c r="AE14" s="86" t="str">
        <f>IF(AD14&gt;0,VLOOKUP(AD14,整理番号表!L$5:M$13,2,FALSE),"")</f>
        <v/>
      </c>
      <c r="AF14" s="174"/>
      <c r="AG14" s="86" t="str">
        <f>IF(AF14&gt;0,VLOOKUP(AF14,整理番号表!O$5:P$12,2,FALSE),"")</f>
        <v/>
      </c>
      <c r="AH14" s="174"/>
      <c r="AI14" s="41">
        <f t="shared" si="9"/>
        <v>0</v>
      </c>
      <c r="AJ14" s="77"/>
      <c r="AK14" s="123"/>
      <c r="AL14" s="124"/>
      <c r="AM14" s="124"/>
      <c r="AN14" s="124"/>
      <c r="AO14" s="124"/>
      <c r="AP14" s="124"/>
      <c r="AQ14" s="124"/>
      <c r="AR14" s="124"/>
      <c r="AS14" s="124"/>
      <c r="AT14" s="124"/>
      <c r="AU14" s="124"/>
      <c r="AV14" s="124"/>
      <c r="AW14" s="124"/>
      <c r="AX14" s="124"/>
      <c r="AY14" s="124"/>
      <c r="AZ14" s="124"/>
      <c r="BA14" s="124"/>
      <c r="BB14" s="160"/>
      <c r="BC14" s="173"/>
      <c r="BD14" s="188"/>
      <c r="BE14" s="188"/>
      <c r="BF14" s="174"/>
      <c r="BG14" s="191"/>
      <c r="BH14" s="191"/>
      <c r="BI14" s="174"/>
      <c r="BJ14" s="174"/>
      <c r="BK14" s="174"/>
      <c r="BL14" s="174"/>
      <c r="BM14" s="174"/>
      <c r="BN14" s="174"/>
      <c r="BO14" s="174"/>
      <c r="BP14" s="61"/>
      <c r="BR14" s="196"/>
      <c r="BS14" s="197">
        <f t="shared" si="13"/>
        <v>0</v>
      </c>
      <c r="BT14" s="198">
        <f t="shared" si="10"/>
        <v>0</v>
      </c>
      <c r="BU14" s="198">
        <f t="shared" si="14"/>
        <v>0</v>
      </c>
      <c r="BV14" s="197">
        <f t="shared" si="15"/>
        <v>0</v>
      </c>
    </row>
    <row r="15" spans="1:74" s="18" customFormat="1" ht="18" customHeight="1" x14ac:dyDescent="0.15">
      <c r="A15" s="14" t="str">
        <f t="shared" si="11"/>
        <v/>
      </c>
      <c r="B15" s="60"/>
      <c r="C15" s="4"/>
      <c r="D15" s="4"/>
      <c r="E15" s="83" t="str">
        <f t="shared" si="12"/>
        <v/>
      </c>
      <c r="F15" s="174"/>
      <c r="G15" s="5"/>
      <c r="H15" s="80"/>
      <c r="I15" s="80"/>
      <c r="J15" s="117"/>
      <c r="K15" s="81" t="str">
        <f>IF(J15&gt;0,VLOOKUP(J15,整理番号表!D$12:E$15,2,FALSE),"")</f>
        <v/>
      </c>
      <c r="L15" s="81"/>
      <c r="M15" s="81"/>
      <c r="N15" s="4"/>
      <c r="O15" s="83" t="str">
        <f>IF(N15&gt;0,VLOOKUP(N15,整理番号表!H$5:I$38,2,FALSE),"")</f>
        <v/>
      </c>
      <c r="P15" s="8"/>
      <c r="Q15" s="9"/>
      <c r="R15" s="80"/>
      <c r="S15" s="38">
        <f t="shared" si="5"/>
        <v>0</v>
      </c>
      <c r="T15" s="11"/>
      <c r="U15" s="11"/>
      <c r="V15" s="11"/>
      <c r="W15" s="11"/>
      <c r="X15" s="11"/>
      <c r="Y15" s="11"/>
      <c r="Z15" s="11" t="str">
        <f t="shared" si="6"/>
        <v/>
      </c>
      <c r="AA15" s="90">
        <f t="shared" si="7"/>
        <v>0</v>
      </c>
      <c r="AB15" s="11"/>
      <c r="AC15" s="39" t="str">
        <f t="shared" si="8"/>
        <v/>
      </c>
      <c r="AD15" s="174"/>
      <c r="AE15" s="86" t="str">
        <f>IF(AD15&gt;0,VLOOKUP(AD15,整理番号表!L$5:M$13,2,FALSE),"")</f>
        <v/>
      </c>
      <c r="AF15" s="174"/>
      <c r="AG15" s="86" t="str">
        <f>IF(AF15&gt;0,VLOOKUP(AF15,整理番号表!O$5:P$12,2,FALSE),"")</f>
        <v/>
      </c>
      <c r="AH15" s="174"/>
      <c r="AI15" s="41">
        <f t="shared" si="9"/>
        <v>0</v>
      </c>
      <c r="AJ15" s="77"/>
      <c r="AK15" s="123"/>
      <c r="AL15" s="124"/>
      <c r="AM15" s="124"/>
      <c r="AN15" s="124"/>
      <c r="AO15" s="124"/>
      <c r="AP15" s="124"/>
      <c r="AQ15" s="124"/>
      <c r="AR15" s="124"/>
      <c r="AS15" s="124"/>
      <c r="AT15" s="124"/>
      <c r="AU15" s="124"/>
      <c r="AV15" s="124"/>
      <c r="AW15" s="124"/>
      <c r="AX15" s="124"/>
      <c r="AY15" s="124"/>
      <c r="AZ15" s="124"/>
      <c r="BA15" s="124"/>
      <c r="BB15" s="160"/>
      <c r="BC15" s="173"/>
      <c r="BD15" s="188"/>
      <c r="BE15" s="188"/>
      <c r="BF15" s="174"/>
      <c r="BG15" s="191"/>
      <c r="BH15" s="191"/>
      <c r="BI15" s="174"/>
      <c r="BJ15" s="174"/>
      <c r="BK15" s="174"/>
      <c r="BL15" s="174"/>
      <c r="BM15" s="174"/>
      <c r="BN15" s="174"/>
      <c r="BO15" s="174"/>
      <c r="BP15" s="61"/>
      <c r="BR15" s="196"/>
      <c r="BS15" s="197">
        <f t="shared" si="13"/>
        <v>0</v>
      </c>
      <c r="BT15" s="198">
        <f t="shared" si="10"/>
        <v>0</v>
      </c>
      <c r="BU15" s="198">
        <f t="shared" si="14"/>
        <v>0</v>
      </c>
      <c r="BV15" s="197">
        <f t="shared" si="15"/>
        <v>0</v>
      </c>
    </row>
    <row r="16" spans="1:74" s="18" customFormat="1" ht="18" customHeight="1" x14ac:dyDescent="0.15">
      <c r="A16" s="14" t="str">
        <f t="shared" si="11"/>
        <v/>
      </c>
      <c r="B16" s="60"/>
      <c r="C16" s="4"/>
      <c r="D16" s="4"/>
      <c r="E16" s="83" t="str">
        <f t="shared" si="12"/>
        <v/>
      </c>
      <c r="F16" s="174"/>
      <c r="G16" s="5"/>
      <c r="H16" s="80"/>
      <c r="I16" s="80"/>
      <c r="J16" s="117"/>
      <c r="K16" s="81" t="str">
        <f>IF(J16&gt;0,VLOOKUP(J16,整理番号表!D$12:E$15,2,FALSE),"")</f>
        <v/>
      </c>
      <c r="L16" s="81"/>
      <c r="M16" s="81"/>
      <c r="N16" s="4"/>
      <c r="O16" s="83" t="str">
        <f>IF(N16&gt;0,VLOOKUP(N16,整理番号表!H$5:I$38,2,FALSE),"")</f>
        <v/>
      </c>
      <c r="P16" s="8"/>
      <c r="Q16" s="9"/>
      <c r="R16" s="80"/>
      <c r="S16" s="38">
        <f t="shared" si="5"/>
        <v>0</v>
      </c>
      <c r="T16" s="11"/>
      <c r="U16" s="11"/>
      <c r="V16" s="11"/>
      <c r="W16" s="11"/>
      <c r="X16" s="11"/>
      <c r="Y16" s="11"/>
      <c r="Z16" s="11" t="str">
        <f t="shared" si="6"/>
        <v/>
      </c>
      <c r="AA16" s="90">
        <f t="shared" si="7"/>
        <v>0</v>
      </c>
      <c r="AB16" s="11"/>
      <c r="AC16" s="39" t="str">
        <f t="shared" si="8"/>
        <v/>
      </c>
      <c r="AD16" s="174"/>
      <c r="AE16" s="86" t="str">
        <f>IF(AD16&gt;0,VLOOKUP(AD16,整理番号表!L$5:M$13,2,FALSE),"")</f>
        <v/>
      </c>
      <c r="AF16" s="174"/>
      <c r="AG16" s="86" t="str">
        <f>IF(AF16&gt;0,VLOOKUP(AF16,整理番号表!O$5:P$12,2,FALSE),"")</f>
        <v/>
      </c>
      <c r="AH16" s="174"/>
      <c r="AI16" s="41">
        <f t="shared" si="9"/>
        <v>0</v>
      </c>
      <c r="AJ16" s="77"/>
      <c r="AK16" s="123"/>
      <c r="AL16" s="124"/>
      <c r="AM16" s="124"/>
      <c r="AN16" s="124"/>
      <c r="AO16" s="124"/>
      <c r="AP16" s="124"/>
      <c r="AQ16" s="124"/>
      <c r="AR16" s="124"/>
      <c r="AS16" s="124"/>
      <c r="AT16" s="124"/>
      <c r="AU16" s="124"/>
      <c r="AV16" s="124"/>
      <c r="AW16" s="124"/>
      <c r="AX16" s="124"/>
      <c r="AY16" s="124"/>
      <c r="AZ16" s="124"/>
      <c r="BA16" s="124"/>
      <c r="BB16" s="160"/>
      <c r="BC16" s="173"/>
      <c r="BD16" s="188"/>
      <c r="BE16" s="188"/>
      <c r="BF16" s="174"/>
      <c r="BG16" s="191"/>
      <c r="BH16" s="191"/>
      <c r="BI16" s="174"/>
      <c r="BJ16" s="174"/>
      <c r="BK16" s="174"/>
      <c r="BL16" s="174"/>
      <c r="BM16" s="174"/>
      <c r="BN16" s="174"/>
      <c r="BO16" s="174"/>
      <c r="BP16" s="61"/>
      <c r="BR16" s="196"/>
      <c r="BS16" s="197">
        <f t="shared" si="13"/>
        <v>0</v>
      </c>
      <c r="BT16" s="198">
        <f t="shared" si="10"/>
        <v>0</v>
      </c>
      <c r="BU16" s="198">
        <f t="shared" si="14"/>
        <v>0</v>
      </c>
      <c r="BV16" s="197">
        <f t="shared" si="15"/>
        <v>0</v>
      </c>
    </row>
    <row r="17" spans="1:74" s="18" customFormat="1" ht="18" customHeight="1" x14ac:dyDescent="0.15">
      <c r="A17" s="14" t="str">
        <f t="shared" si="11"/>
        <v/>
      </c>
      <c r="B17" s="60"/>
      <c r="C17" s="4"/>
      <c r="D17" s="4"/>
      <c r="E17" s="83" t="str">
        <f>IF(F17="","",IF(F17&lt;&gt;F16,SUM(E16)+1,E16))</f>
        <v/>
      </c>
      <c r="F17" s="174"/>
      <c r="G17" s="5"/>
      <c r="H17" s="80"/>
      <c r="I17" s="80"/>
      <c r="J17" s="117"/>
      <c r="K17" s="81" t="str">
        <f>IF(J17&gt;0,VLOOKUP(J17,整理番号表!D$12:E$15,2,FALSE),"")</f>
        <v/>
      </c>
      <c r="L17" s="81"/>
      <c r="M17" s="81"/>
      <c r="N17" s="4"/>
      <c r="O17" s="83" t="str">
        <f>IF(N17&gt;0,VLOOKUP(N17,整理番号表!H$5:I$38,2,FALSE),"")</f>
        <v/>
      </c>
      <c r="P17" s="8"/>
      <c r="Q17" s="9"/>
      <c r="R17" s="80"/>
      <c r="S17" s="38">
        <f t="shared" ref="S17:S23" si="16">SUM(T17:Y17)</f>
        <v>0</v>
      </c>
      <c r="T17" s="11"/>
      <c r="U17" s="11"/>
      <c r="V17" s="11"/>
      <c r="W17" s="11"/>
      <c r="X17" s="11"/>
      <c r="Y17" s="11"/>
      <c r="Z17" s="11" t="str">
        <f t="shared" si="6"/>
        <v/>
      </c>
      <c r="AA17" s="90">
        <f t="shared" si="7"/>
        <v>0</v>
      </c>
      <c r="AB17" s="11"/>
      <c r="AC17" s="39" t="str">
        <f t="shared" si="8"/>
        <v/>
      </c>
      <c r="AD17" s="174"/>
      <c r="AE17" s="86" t="str">
        <f>IF(AD17&gt;0,VLOOKUP(AD17,整理番号表!L$5:M$13,2,FALSE),"")</f>
        <v/>
      </c>
      <c r="AF17" s="174"/>
      <c r="AG17" s="86" t="str">
        <f>IF(AF17&gt;0,VLOOKUP(AF17,整理番号表!O$5:P$12,2,FALSE),"")</f>
        <v/>
      </c>
      <c r="AH17" s="174"/>
      <c r="AI17" s="41">
        <f t="shared" si="9"/>
        <v>0</v>
      </c>
      <c r="AJ17" s="77"/>
      <c r="AK17" s="123"/>
      <c r="AL17" s="124"/>
      <c r="AM17" s="124"/>
      <c r="AN17" s="124"/>
      <c r="AO17" s="124"/>
      <c r="AP17" s="124"/>
      <c r="AQ17" s="124"/>
      <c r="AR17" s="124"/>
      <c r="AS17" s="124"/>
      <c r="AT17" s="124"/>
      <c r="AU17" s="124"/>
      <c r="AV17" s="124"/>
      <c r="AW17" s="124"/>
      <c r="AX17" s="124"/>
      <c r="AY17" s="124"/>
      <c r="AZ17" s="124"/>
      <c r="BA17" s="124"/>
      <c r="BB17" s="160"/>
      <c r="BC17" s="173"/>
      <c r="BD17" s="188"/>
      <c r="BE17" s="188"/>
      <c r="BF17" s="174"/>
      <c r="BG17" s="191"/>
      <c r="BH17" s="191"/>
      <c r="BI17" s="174"/>
      <c r="BJ17" s="174"/>
      <c r="BK17" s="174"/>
      <c r="BL17" s="174"/>
      <c r="BM17" s="174"/>
      <c r="BN17" s="174"/>
      <c r="BO17" s="174"/>
      <c r="BP17" s="61"/>
      <c r="BR17" s="196"/>
      <c r="BS17" s="197">
        <f t="shared" si="13"/>
        <v>0</v>
      </c>
      <c r="BT17" s="198">
        <f t="shared" si="10"/>
        <v>0</v>
      </c>
      <c r="BU17" s="198">
        <f t="shared" si="14"/>
        <v>0</v>
      </c>
      <c r="BV17" s="197">
        <f t="shared" si="15"/>
        <v>0</v>
      </c>
    </row>
    <row r="18" spans="1:74" s="18" customFormat="1" ht="18" customHeight="1" x14ac:dyDescent="0.15">
      <c r="A18" s="14" t="str">
        <f t="shared" si="11"/>
        <v/>
      </c>
      <c r="B18" s="60"/>
      <c r="C18" s="4"/>
      <c r="D18" s="4"/>
      <c r="E18" s="83" t="str">
        <f>IF(F18="","",IF(F18&lt;&gt;F17,SUM(E17)+1,E17))</f>
        <v/>
      </c>
      <c r="F18" s="174"/>
      <c r="G18" s="5"/>
      <c r="H18" s="80"/>
      <c r="I18" s="80"/>
      <c r="J18" s="117"/>
      <c r="K18" s="81" t="str">
        <f>IF(J18&gt;0,VLOOKUP(J18,整理番号表!D$12:E$15,2,FALSE),"")</f>
        <v/>
      </c>
      <c r="L18" s="81"/>
      <c r="M18" s="81"/>
      <c r="N18" s="4"/>
      <c r="O18" s="83" t="str">
        <f>IF(N18&gt;0,VLOOKUP(N18,整理番号表!H$5:I$38,2,FALSE),"")</f>
        <v/>
      </c>
      <c r="P18" s="8"/>
      <c r="Q18" s="9"/>
      <c r="R18" s="80"/>
      <c r="S18" s="38">
        <f t="shared" si="16"/>
        <v>0</v>
      </c>
      <c r="T18" s="11"/>
      <c r="U18" s="11"/>
      <c r="V18" s="11"/>
      <c r="W18" s="11"/>
      <c r="X18" s="11"/>
      <c r="Y18" s="11"/>
      <c r="Z18" s="11" t="str">
        <f t="shared" si="6"/>
        <v/>
      </c>
      <c r="AA18" s="90">
        <f t="shared" si="7"/>
        <v>0</v>
      </c>
      <c r="AB18" s="11"/>
      <c r="AC18" s="39" t="str">
        <f t="shared" si="8"/>
        <v/>
      </c>
      <c r="AD18" s="174"/>
      <c r="AE18" s="86" t="str">
        <f>IF(AD18&gt;0,VLOOKUP(AD18,整理番号表!L$5:M$13,2,FALSE),"")</f>
        <v/>
      </c>
      <c r="AF18" s="174"/>
      <c r="AG18" s="86" t="str">
        <f>IF(AF18&gt;0,VLOOKUP(AF18,整理番号表!O$5:P$12,2,FALSE),"")</f>
        <v/>
      </c>
      <c r="AH18" s="174"/>
      <c r="AI18" s="41">
        <f t="shared" si="9"/>
        <v>0</v>
      </c>
      <c r="AJ18" s="77"/>
      <c r="AK18" s="123"/>
      <c r="AL18" s="124"/>
      <c r="AM18" s="124"/>
      <c r="AN18" s="124"/>
      <c r="AO18" s="124"/>
      <c r="AP18" s="124"/>
      <c r="AQ18" s="124"/>
      <c r="AR18" s="124"/>
      <c r="AS18" s="124"/>
      <c r="AT18" s="124"/>
      <c r="AU18" s="124"/>
      <c r="AV18" s="124"/>
      <c r="AW18" s="124"/>
      <c r="AX18" s="124"/>
      <c r="AY18" s="124"/>
      <c r="AZ18" s="124"/>
      <c r="BA18" s="124"/>
      <c r="BB18" s="160"/>
      <c r="BC18" s="173"/>
      <c r="BD18" s="188"/>
      <c r="BE18" s="188"/>
      <c r="BF18" s="174"/>
      <c r="BG18" s="191"/>
      <c r="BH18" s="191"/>
      <c r="BI18" s="174"/>
      <c r="BJ18" s="174"/>
      <c r="BK18" s="174"/>
      <c r="BL18" s="174"/>
      <c r="BM18" s="174"/>
      <c r="BN18" s="174"/>
      <c r="BO18" s="174"/>
      <c r="BP18" s="61"/>
      <c r="BR18" s="196"/>
      <c r="BS18" s="197">
        <f t="shared" si="13"/>
        <v>0</v>
      </c>
      <c r="BT18" s="198">
        <f t="shared" si="10"/>
        <v>0</v>
      </c>
      <c r="BU18" s="198">
        <f t="shared" si="14"/>
        <v>0</v>
      </c>
      <c r="BV18" s="197">
        <f t="shared" si="15"/>
        <v>0</v>
      </c>
    </row>
    <row r="19" spans="1:74" s="18" customFormat="1" ht="18" customHeight="1" x14ac:dyDescent="0.15">
      <c r="A19" s="14" t="str">
        <f t="shared" si="11"/>
        <v/>
      </c>
      <c r="B19" s="60"/>
      <c r="C19" s="4"/>
      <c r="D19" s="4"/>
      <c r="E19" s="83" t="str">
        <f t="shared" si="12"/>
        <v/>
      </c>
      <c r="F19" s="174"/>
      <c r="G19" s="5"/>
      <c r="H19" s="80"/>
      <c r="I19" s="80"/>
      <c r="J19" s="117"/>
      <c r="K19" s="81" t="str">
        <f>IF(J19&gt;0,VLOOKUP(J19,整理番号表!D$12:E$15,2,FALSE),"")</f>
        <v/>
      </c>
      <c r="L19" s="81"/>
      <c r="M19" s="81"/>
      <c r="N19" s="4"/>
      <c r="O19" s="83" t="str">
        <f>IF(N19&gt;0,VLOOKUP(N19,整理番号表!H$5:I$38,2,FALSE),"")</f>
        <v/>
      </c>
      <c r="P19" s="8"/>
      <c r="Q19" s="9"/>
      <c r="R19" s="80"/>
      <c r="S19" s="38">
        <f t="shared" si="16"/>
        <v>0</v>
      </c>
      <c r="T19" s="11"/>
      <c r="U19" s="11"/>
      <c r="V19" s="11"/>
      <c r="W19" s="11"/>
      <c r="X19" s="11"/>
      <c r="Y19" s="11"/>
      <c r="Z19" s="11" t="str">
        <f t="shared" si="6"/>
        <v/>
      </c>
      <c r="AA19" s="90">
        <f t="shared" si="7"/>
        <v>0</v>
      </c>
      <c r="AB19" s="11"/>
      <c r="AC19" s="39" t="str">
        <f t="shared" si="8"/>
        <v/>
      </c>
      <c r="AD19" s="174"/>
      <c r="AE19" s="86" t="str">
        <f>IF(AD19&gt;0,VLOOKUP(AD19,整理番号表!L$5:M$13,2,FALSE),"")</f>
        <v/>
      </c>
      <c r="AF19" s="174"/>
      <c r="AG19" s="86" t="str">
        <f>IF(AF19&gt;0,VLOOKUP(AF19,整理番号表!O$5:P$12,2,FALSE),"")</f>
        <v/>
      </c>
      <c r="AH19" s="174"/>
      <c r="AI19" s="41">
        <f t="shared" si="9"/>
        <v>0</v>
      </c>
      <c r="AJ19" s="77"/>
      <c r="AK19" s="123"/>
      <c r="AL19" s="124"/>
      <c r="AM19" s="124"/>
      <c r="AN19" s="124"/>
      <c r="AO19" s="124"/>
      <c r="AP19" s="124"/>
      <c r="AQ19" s="124"/>
      <c r="AR19" s="124"/>
      <c r="AS19" s="124"/>
      <c r="AT19" s="124"/>
      <c r="AU19" s="124"/>
      <c r="AV19" s="124"/>
      <c r="AW19" s="124"/>
      <c r="AX19" s="124"/>
      <c r="AY19" s="124"/>
      <c r="AZ19" s="124"/>
      <c r="BA19" s="124"/>
      <c r="BB19" s="160"/>
      <c r="BC19" s="173"/>
      <c r="BD19" s="188"/>
      <c r="BE19" s="188"/>
      <c r="BF19" s="174"/>
      <c r="BG19" s="191"/>
      <c r="BH19" s="191"/>
      <c r="BI19" s="174"/>
      <c r="BJ19" s="174"/>
      <c r="BK19" s="174"/>
      <c r="BL19" s="174"/>
      <c r="BM19" s="174"/>
      <c r="BN19" s="174"/>
      <c r="BO19" s="174"/>
      <c r="BP19" s="61"/>
      <c r="BR19" s="196"/>
      <c r="BS19" s="197">
        <f t="shared" si="13"/>
        <v>0</v>
      </c>
      <c r="BT19" s="198">
        <f t="shared" si="10"/>
        <v>0</v>
      </c>
      <c r="BU19" s="198">
        <f t="shared" si="14"/>
        <v>0</v>
      </c>
      <c r="BV19" s="197">
        <f t="shared" si="15"/>
        <v>0</v>
      </c>
    </row>
    <row r="20" spans="1:74" s="18" customFormat="1" ht="18" customHeight="1" x14ac:dyDescent="0.15">
      <c r="A20" s="14" t="str">
        <f t="shared" si="11"/>
        <v/>
      </c>
      <c r="B20" s="60"/>
      <c r="C20" s="4"/>
      <c r="D20" s="4"/>
      <c r="E20" s="83" t="str">
        <f t="shared" si="12"/>
        <v/>
      </c>
      <c r="F20" s="174"/>
      <c r="G20" s="5"/>
      <c r="H20" s="80"/>
      <c r="I20" s="80"/>
      <c r="J20" s="117"/>
      <c r="K20" s="81" t="str">
        <f>IF(J20&gt;0,VLOOKUP(J20,整理番号表!D$12:E$15,2,FALSE),"")</f>
        <v/>
      </c>
      <c r="L20" s="81"/>
      <c r="M20" s="81"/>
      <c r="N20" s="4"/>
      <c r="O20" s="83" t="str">
        <f>IF(N20&gt;0,VLOOKUP(N20,整理番号表!H$5:I$38,2,FALSE),"")</f>
        <v/>
      </c>
      <c r="P20" s="8"/>
      <c r="Q20" s="9"/>
      <c r="R20" s="80"/>
      <c r="S20" s="38">
        <f t="shared" si="16"/>
        <v>0</v>
      </c>
      <c r="T20" s="11"/>
      <c r="U20" s="11"/>
      <c r="V20" s="11"/>
      <c r="W20" s="11"/>
      <c r="X20" s="11"/>
      <c r="Y20" s="11"/>
      <c r="Z20" s="11" t="str">
        <f t="shared" si="6"/>
        <v/>
      </c>
      <c r="AA20" s="90">
        <f t="shared" si="7"/>
        <v>0</v>
      </c>
      <c r="AB20" s="11"/>
      <c r="AC20" s="39" t="str">
        <f t="shared" si="8"/>
        <v/>
      </c>
      <c r="AD20" s="174"/>
      <c r="AE20" s="86" t="str">
        <f>IF(AD20&gt;0,VLOOKUP(AD20,整理番号表!L$5:M$13,2,FALSE),"")</f>
        <v/>
      </c>
      <c r="AF20" s="174"/>
      <c r="AG20" s="86" t="str">
        <f>IF(AF20&gt;0,VLOOKUP(AF20,整理番号表!O$5:P$12,2,FALSE),"")</f>
        <v/>
      </c>
      <c r="AH20" s="174"/>
      <c r="AI20" s="41">
        <f t="shared" si="9"/>
        <v>0</v>
      </c>
      <c r="AJ20" s="77"/>
      <c r="AK20" s="123"/>
      <c r="AL20" s="124"/>
      <c r="AM20" s="124"/>
      <c r="AN20" s="124"/>
      <c r="AO20" s="124"/>
      <c r="AP20" s="124"/>
      <c r="AQ20" s="124"/>
      <c r="AR20" s="124"/>
      <c r="AS20" s="124"/>
      <c r="AT20" s="124"/>
      <c r="AU20" s="124"/>
      <c r="AV20" s="124"/>
      <c r="AW20" s="124"/>
      <c r="AX20" s="124"/>
      <c r="AY20" s="124"/>
      <c r="AZ20" s="124"/>
      <c r="BA20" s="124"/>
      <c r="BB20" s="160"/>
      <c r="BC20" s="173"/>
      <c r="BD20" s="188"/>
      <c r="BE20" s="188"/>
      <c r="BF20" s="174"/>
      <c r="BG20" s="191"/>
      <c r="BH20" s="191"/>
      <c r="BI20" s="174"/>
      <c r="BJ20" s="174"/>
      <c r="BK20" s="174"/>
      <c r="BL20" s="174"/>
      <c r="BM20" s="174"/>
      <c r="BN20" s="174"/>
      <c r="BO20" s="174"/>
      <c r="BP20" s="61"/>
      <c r="BR20" s="196"/>
      <c r="BS20" s="197">
        <f t="shared" si="13"/>
        <v>0</v>
      </c>
      <c r="BT20" s="198">
        <f t="shared" si="10"/>
        <v>0</v>
      </c>
      <c r="BU20" s="198">
        <f t="shared" si="14"/>
        <v>0</v>
      </c>
      <c r="BV20" s="197">
        <f t="shared" si="15"/>
        <v>0</v>
      </c>
    </row>
    <row r="21" spans="1:74" s="18" customFormat="1" ht="18" customHeight="1" x14ac:dyDescent="0.15">
      <c r="A21" s="14" t="str">
        <f t="shared" si="11"/>
        <v/>
      </c>
      <c r="B21" s="60"/>
      <c r="C21" s="4"/>
      <c r="D21" s="4"/>
      <c r="E21" s="83" t="str">
        <f t="shared" si="12"/>
        <v/>
      </c>
      <c r="F21" s="174"/>
      <c r="G21" s="5"/>
      <c r="H21" s="80"/>
      <c r="I21" s="80"/>
      <c r="J21" s="117"/>
      <c r="K21" s="81" t="str">
        <f>IF(J21&gt;0,VLOOKUP(J21,整理番号表!D$12:E$15,2,FALSE),"")</f>
        <v/>
      </c>
      <c r="L21" s="81"/>
      <c r="M21" s="81"/>
      <c r="N21" s="4"/>
      <c r="O21" s="83" t="str">
        <f>IF(N21&gt;0,VLOOKUP(N21,整理番号表!H$5:I$38,2,FALSE),"")</f>
        <v/>
      </c>
      <c r="P21" s="8"/>
      <c r="Q21" s="9"/>
      <c r="R21" s="80"/>
      <c r="S21" s="38">
        <f t="shared" si="16"/>
        <v>0</v>
      </c>
      <c r="T21" s="11"/>
      <c r="U21" s="11"/>
      <c r="V21" s="11"/>
      <c r="W21" s="11"/>
      <c r="X21" s="11"/>
      <c r="Y21" s="11"/>
      <c r="Z21" s="11" t="str">
        <f>IF(AA21&gt;0,IF(I21="法人",IF(AA21&gt;30000000,30000000,AA21),IF(AA21&gt;15000000,15000000,AA21)),"")</f>
        <v/>
      </c>
      <c r="AA21" s="90">
        <f>IF(A21&lt;&gt;A22,SUMIF($A$10:$A$10000,A21,$T$10:$T$10000),0)</f>
        <v>0</v>
      </c>
      <c r="AB21" s="11"/>
      <c r="AC21" s="39" t="str">
        <f t="shared" si="8"/>
        <v/>
      </c>
      <c r="AD21" s="174"/>
      <c r="AE21" s="86" t="str">
        <f>IF(AD21&gt;0,VLOOKUP(AD21,整理番号表!L$5:M$13,2,FALSE),"")</f>
        <v/>
      </c>
      <c r="AF21" s="174"/>
      <c r="AG21" s="86" t="str">
        <f>IF(AF21&gt;0,VLOOKUP(AF21,整理番号表!O$5:P$12,2,FALSE),"")</f>
        <v/>
      </c>
      <c r="AH21" s="174"/>
      <c r="AI21" s="41">
        <f t="shared" si="9"/>
        <v>0</v>
      </c>
      <c r="AJ21" s="77"/>
      <c r="AK21" s="123"/>
      <c r="AL21" s="124"/>
      <c r="AM21" s="124"/>
      <c r="AN21" s="124"/>
      <c r="AO21" s="124"/>
      <c r="AP21" s="124"/>
      <c r="AQ21" s="124"/>
      <c r="AR21" s="124"/>
      <c r="AS21" s="124"/>
      <c r="AT21" s="124"/>
      <c r="AU21" s="124"/>
      <c r="AV21" s="124"/>
      <c r="AW21" s="124"/>
      <c r="AX21" s="124"/>
      <c r="AY21" s="124"/>
      <c r="AZ21" s="124"/>
      <c r="BA21" s="124"/>
      <c r="BB21" s="160"/>
      <c r="BC21" s="173"/>
      <c r="BD21" s="188"/>
      <c r="BE21" s="188"/>
      <c r="BF21" s="174"/>
      <c r="BG21" s="191"/>
      <c r="BH21" s="191"/>
      <c r="BI21" s="174"/>
      <c r="BJ21" s="174"/>
      <c r="BK21" s="174"/>
      <c r="BL21" s="174"/>
      <c r="BM21" s="174"/>
      <c r="BN21" s="174"/>
      <c r="BO21" s="174"/>
      <c r="BP21" s="61"/>
      <c r="BR21" s="196"/>
      <c r="BS21" s="197">
        <f t="shared" si="13"/>
        <v>0</v>
      </c>
      <c r="BT21" s="198">
        <f t="shared" si="10"/>
        <v>0</v>
      </c>
      <c r="BU21" s="198">
        <f t="shared" si="14"/>
        <v>0</v>
      </c>
      <c r="BV21" s="197">
        <f t="shared" si="15"/>
        <v>0</v>
      </c>
    </row>
    <row r="22" spans="1:74" s="18" customFormat="1" ht="18" customHeight="1" x14ac:dyDescent="0.15">
      <c r="A22" s="18" t="str">
        <f t="shared" si="11"/>
        <v/>
      </c>
      <c r="B22" s="60"/>
      <c r="C22" s="4"/>
      <c r="D22" s="4"/>
      <c r="E22" s="83" t="str">
        <f>IF(F22="","",IF(F22&lt;&gt;F21,SUM(E21)+1,E21))</f>
        <v/>
      </c>
      <c r="F22" s="174"/>
      <c r="G22" s="5"/>
      <c r="H22" s="80"/>
      <c r="I22" s="80"/>
      <c r="J22" s="117"/>
      <c r="K22" s="81" t="str">
        <f>IF(J22&gt;0,VLOOKUP(J22,整理番号表!D$12:E$15,2,FALSE),"")</f>
        <v/>
      </c>
      <c r="L22" s="81"/>
      <c r="M22" s="81"/>
      <c r="N22" s="4"/>
      <c r="O22" s="83" t="str">
        <f>IF(N22&gt;0,VLOOKUP(N22,整理番号表!H$5:I$38,2,FALSE),"")</f>
        <v/>
      </c>
      <c r="P22" s="8"/>
      <c r="Q22" s="9"/>
      <c r="R22" s="80"/>
      <c r="S22" s="38">
        <f t="shared" si="16"/>
        <v>0</v>
      </c>
      <c r="T22" s="11"/>
      <c r="U22" s="11"/>
      <c r="V22" s="11"/>
      <c r="W22" s="11"/>
      <c r="X22" s="11"/>
      <c r="Y22" s="11"/>
      <c r="Z22" s="11" t="str">
        <f t="shared" ref="Z22:Z26" si="17">IF(AA22&gt;0,IF(I22="法人",IF(AA22&gt;30000000,30000000,AA22),IF(AA22&gt;15000000,15000000,AA22)),"")</f>
        <v/>
      </c>
      <c r="AA22" s="90">
        <f t="shared" si="7"/>
        <v>0</v>
      </c>
      <c r="AB22" s="11"/>
      <c r="AC22" s="39" t="str">
        <f t="shared" si="8"/>
        <v/>
      </c>
      <c r="AD22" s="174"/>
      <c r="AE22" s="86" t="str">
        <f>IF(AD22&gt;0,VLOOKUP(AD22,整理番号表!L$5:M$13,2,FALSE),"")</f>
        <v/>
      </c>
      <c r="AF22" s="174"/>
      <c r="AG22" s="86" t="str">
        <f>IF(AF22&gt;0,VLOOKUP(AF22,整理番号表!O$5:P$12,2,FALSE),"")</f>
        <v/>
      </c>
      <c r="AH22" s="174"/>
      <c r="AI22" s="41">
        <f t="shared" si="9"/>
        <v>0</v>
      </c>
      <c r="AJ22" s="77"/>
      <c r="AK22" s="123"/>
      <c r="AL22" s="124"/>
      <c r="AM22" s="124"/>
      <c r="AN22" s="124"/>
      <c r="AO22" s="124"/>
      <c r="AP22" s="124"/>
      <c r="AQ22" s="124"/>
      <c r="AR22" s="124"/>
      <c r="AS22" s="124"/>
      <c r="AT22" s="124"/>
      <c r="AU22" s="124"/>
      <c r="AV22" s="124"/>
      <c r="AW22" s="124"/>
      <c r="AX22" s="124"/>
      <c r="AY22" s="124"/>
      <c r="AZ22" s="124"/>
      <c r="BA22" s="124"/>
      <c r="BB22" s="160"/>
      <c r="BC22" s="173"/>
      <c r="BD22" s="188"/>
      <c r="BE22" s="188"/>
      <c r="BF22" s="174"/>
      <c r="BG22" s="191"/>
      <c r="BH22" s="191"/>
      <c r="BI22" s="174"/>
      <c r="BJ22" s="174"/>
      <c r="BK22" s="174"/>
      <c r="BL22" s="174"/>
      <c r="BM22" s="174"/>
      <c r="BN22" s="174"/>
      <c r="BO22" s="174"/>
      <c r="BP22" s="61"/>
      <c r="BR22" s="196"/>
      <c r="BS22" s="197">
        <f t="shared" si="13"/>
        <v>0</v>
      </c>
      <c r="BT22" s="198">
        <f t="shared" si="10"/>
        <v>0</v>
      </c>
      <c r="BU22" s="198">
        <f t="shared" si="14"/>
        <v>0</v>
      </c>
      <c r="BV22" s="197">
        <f t="shared" si="15"/>
        <v>0</v>
      </c>
    </row>
    <row r="23" spans="1:74" s="18" customFormat="1" ht="18" customHeight="1" x14ac:dyDescent="0.15">
      <c r="A23" s="18" t="str">
        <f t="shared" si="11"/>
        <v/>
      </c>
      <c r="B23" s="60"/>
      <c r="C23" s="4"/>
      <c r="D23" s="4"/>
      <c r="E23" s="83" t="str">
        <f t="shared" si="12"/>
        <v/>
      </c>
      <c r="F23" s="174"/>
      <c r="G23" s="5"/>
      <c r="H23" s="80"/>
      <c r="I23" s="80" t="s">
        <v>149</v>
      </c>
      <c r="J23" s="117"/>
      <c r="K23" s="81" t="str">
        <f>IF(J23&gt;0,VLOOKUP(J23,整理番号表!D$12:E$15,2,FALSE),"")</f>
        <v/>
      </c>
      <c r="L23" s="81"/>
      <c r="M23" s="81"/>
      <c r="N23" s="4"/>
      <c r="O23" s="83" t="str">
        <f>IF(N23&gt;0,VLOOKUP(N23,整理番号表!H$5:I$38,2,FALSE),"")</f>
        <v/>
      </c>
      <c r="P23" s="8"/>
      <c r="Q23" s="9"/>
      <c r="R23" s="80"/>
      <c r="S23" s="38">
        <f t="shared" si="16"/>
        <v>0</v>
      </c>
      <c r="T23" s="11"/>
      <c r="U23" s="11"/>
      <c r="V23" s="11"/>
      <c r="W23" s="11"/>
      <c r="X23" s="11"/>
      <c r="Y23" s="11"/>
      <c r="Z23" s="11" t="str">
        <f t="shared" si="17"/>
        <v/>
      </c>
      <c r="AA23" s="90">
        <f t="shared" si="7"/>
        <v>0</v>
      </c>
      <c r="AB23" s="11"/>
      <c r="AC23" s="39" t="str">
        <f t="shared" si="8"/>
        <v/>
      </c>
      <c r="AD23" s="174"/>
      <c r="AE23" s="86" t="str">
        <f>IF(AD23&gt;0,VLOOKUP(AD23,整理番号表!L$5:M$13,2,FALSE),"")</f>
        <v/>
      </c>
      <c r="AF23" s="174"/>
      <c r="AG23" s="86" t="str">
        <f>IF(AF23&gt;0,VLOOKUP(AF23,整理番号表!O$5:P$12,2,FALSE),"")</f>
        <v/>
      </c>
      <c r="AH23" s="174"/>
      <c r="AI23" s="41">
        <f t="shared" si="9"/>
        <v>0</v>
      </c>
      <c r="AJ23" s="77"/>
      <c r="AK23" s="123"/>
      <c r="AL23" s="124"/>
      <c r="AM23" s="124"/>
      <c r="AN23" s="124"/>
      <c r="AO23" s="124"/>
      <c r="AP23" s="124"/>
      <c r="AQ23" s="124"/>
      <c r="AR23" s="124"/>
      <c r="AS23" s="124"/>
      <c r="AT23" s="124"/>
      <c r="AU23" s="124"/>
      <c r="AV23" s="124"/>
      <c r="AW23" s="124"/>
      <c r="AX23" s="124"/>
      <c r="AY23" s="124"/>
      <c r="AZ23" s="124"/>
      <c r="BA23" s="124"/>
      <c r="BB23" s="160"/>
      <c r="BC23" s="173"/>
      <c r="BD23" s="188"/>
      <c r="BE23" s="188"/>
      <c r="BF23" s="174"/>
      <c r="BG23" s="191"/>
      <c r="BH23" s="191"/>
      <c r="BI23" s="174"/>
      <c r="BJ23" s="174"/>
      <c r="BK23" s="174"/>
      <c r="BL23" s="174"/>
      <c r="BM23" s="174"/>
      <c r="BN23" s="174"/>
      <c r="BO23" s="174"/>
      <c r="BP23" s="61"/>
      <c r="BR23" s="196"/>
      <c r="BS23" s="197">
        <f t="shared" si="13"/>
        <v>0</v>
      </c>
      <c r="BT23" s="198">
        <f t="shared" si="10"/>
        <v>0</v>
      </c>
      <c r="BU23" s="198">
        <f t="shared" si="14"/>
        <v>0</v>
      </c>
      <c r="BV23" s="197">
        <f t="shared" si="15"/>
        <v>0</v>
      </c>
    </row>
    <row r="24" spans="1:74" s="18" customFormat="1" ht="18" customHeight="1" x14ac:dyDescent="0.15">
      <c r="A24" s="18" t="str">
        <f t="shared" si="11"/>
        <v/>
      </c>
      <c r="B24" s="60"/>
      <c r="C24" s="4"/>
      <c r="D24" s="4"/>
      <c r="E24" s="83" t="str">
        <f t="shared" si="12"/>
        <v/>
      </c>
      <c r="F24" s="174"/>
      <c r="G24" s="5"/>
      <c r="H24" s="80"/>
      <c r="I24" s="80" t="s">
        <v>149</v>
      </c>
      <c r="J24" s="117"/>
      <c r="K24" s="81" t="str">
        <f>IF(J24&gt;0,VLOOKUP(J24,整理番号表!D$12:E$15,2,FALSE),"")</f>
        <v/>
      </c>
      <c r="L24" s="81"/>
      <c r="M24" s="81"/>
      <c r="N24" s="4"/>
      <c r="O24" s="83" t="str">
        <f>IF(N24&gt;0,VLOOKUP(N24,整理番号表!H$5:I$38,2,FALSE),"")</f>
        <v/>
      </c>
      <c r="P24" s="8"/>
      <c r="Q24" s="9"/>
      <c r="R24" s="80"/>
      <c r="S24" s="38">
        <f t="shared" si="5"/>
        <v>0</v>
      </c>
      <c r="T24" s="11"/>
      <c r="U24" s="11"/>
      <c r="V24" s="11"/>
      <c r="W24" s="11"/>
      <c r="X24" s="11"/>
      <c r="Y24" s="11"/>
      <c r="Z24" s="11" t="str">
        <f t="shared" si="17"/>
        <v/>
      </c>
      <c r="AA24" s="90">
        <f t="shared" si="7"/>
        <v>0</v>
      </c>
      <c r="AB24" s="11"/>
      <c r="AC24" s="39" t="str">
        <f t="shared" si="8"/>
        <v/>
      </c>
      <c r="AD24" s="174"/>
      <c r="AE24" s="86" t="str">
        <f>IF(AD24&gt;0,VLOOKUP(AD24,整理番号表!L$5:M$13,2,FALSE),"")</f>
        <v/>
      </c>
      <c r="AF24" s="174"/>
      <c r="AG24" s="86" t="str">
        <f>IF(AF24&gt;0,VLOOKUP(AF24,整理番号表!O$5:P$12,2,FALSE),"")</f>
        <v/>
      </c>
      <c r="AH24" s="174"/>
      <c r="AI24" s="41">
        <f t="shared" si="9"/>
        <v>0</v>
      </c>
      <c r="AJ24" s="77"/>
      <c r="AK24" s="123"/>
      <c r="AL24" s="124"/>
      <c r="AM24" s="124"/>
      <c r="AN24" s="124"/>
      <c r="AO24" s="124"/>
      <c r="AP24" s="124"/>
      <c r="AQ24" s="124"/>
      <c r="AR24" s="124"/>
      <c r="AS24" s="124"/>
      <c r="AT24" s="124"/>
      <c r="AU24" s="124"/>
      <c r="AV24" s="124"/>
      <c r="AW24" s="124"/>
      <c r="AX24" s="124"/>
      <c r="AY24" s="124"/>
      <c r="AZ24" s="124"/>
      <c r="BA24" s="124"/>
      <c r="BB24" s="160"/>
      <c r="BC24" s="173"/>
      <c r="BD24" s="188"/>
      <c r="BE24" s="188"/>
      <c r="BF24" s="174"/>
      <c r="BG24" s="191"/>
      <c r="BH24" s="191"/>
      <c r="BI24" s="174"/>
      <c r="BJ24" s="174"/>
      <c r="BK24" s="174"/>
      <c r="BL24" s="174"/>
      <c r="BM24" s="174"/>
      <c r="BN24" s="174"/>
      <c r="BO24" s="174"/>
      <c r="BP24" s="61"/>
      <c r="BR24" s="196"/>
      <c r="BS24" s="197">
        <f t="shared" si="13"/>
        <v>0</v>
      </c>
      <c r="BT24" s="198">
        <f t="shared" si="10"/>
        <v>0</v>
      </c>
      <c r="BU24" s="198">
        <f t="shared" si="14"/>
        <v>0</v>
      </c>
      <c r="BV24" s="197">
        <f t="shared" si="15"/>
        <v>0</v>
      </c>
    </row>
    <row r="25" spans="1:74" s="18" customFormat="1" ht="18" customHeight="1" x14ac:dyDescent="0.15">
      <c r="A25" s="18" t="str">
        <f t="shared" si="11"/>
        <v/>
      </c>
      <c r="B25" s="60"/>
      <c r="C25" s="4"/>
      <c r="D25" s="4"/>
      <c r="E25" s="83" t="str">
        <f t="shared" si="12"/>
        <v/>
      </c>
      <c r="F25" s="174"/>
      <c r="G25" s="5"/>
      <c r="H25" s="80"/>
      <c r="I25" s="80" t="s">
        <v>149</v>
      </c>
      <c r="J25" s="117"/>
      <c r="K25" s="81" t="str">
        <f>IF(J25&gt;0,VLOOKUP(J25,整理番号表!D$12:E$15,2,FALSE),"")</f>
        <v/>
      </c>
      <c r="L25" s="81"/>
      <c r="M25" s="81"/>
      <c r="N25" s="4"/>
      <c r="O25" s="83" t="str">
        <f>IF(N25&gt;0,VLOOKUP(N25,整理番号表!H$5:I$38,2,FALSE),"")</f>
        <v/>
      </c>
      <c r="P25" s="8"/>
      <c r="Q25" s="9"/>
      <c r="R25" s="80"/>
      <c r="S25" s="38">
        <f t="shared" si="5"/>
        <v>0</v>
      </c>
      <c r="T25" s="11"/>
      <c r="U25" s="11"/>
      <c r="V25" s="11"/>
      <c r="W25" s="11"/>
      <c r="X25" s="11"/>
      <c r="Y25" s="11"/>
      <c r="Z25" s="11" t="str">
        <f t="shared" si="17"/>
        <v/>
      </c>
      <c r="AA25" s="90">
        <f t="shared" si="7"/>
        <v>0</v>
      </c>
      <c r="AB25" s="11"/>
      <c r="AC25" s="39" t="str">
        <f t="shared" si="8"/>
        <v/>
      </c>
      <c r="AD25" s="174"/>
      <c r="AE25" s="86" t="str">
        <f>IF(AD25&gt;0,VLOOKUP(AD25,整理番号表!L$5:M$13,2,FALSE),"")</f>
        <v/>
      </c>
      <c r="AF25" s="174"/>
      <c r="AG25" s="86" t="str">
        <f>IF(AF25&gt;0,VLOOKUP(AF25,整理番号表!O$5:P$12,2,FALSE),"")</f>
        <v/>
      </c>
      <c r="AH25" s="174"/>
      <c r="AI25" s="41">
        <f t="shared" si="9"/>
        <v>0</v>
      </c>
      <c r="AJ25" s="77"/>
      <c r="AK25" s="123"/>
      <c r="AL25" s="124"/>
      <c r="AM25" s="124"/>
      <c r="AN25" s="124"/>
      <c r="AO25" s="124"/>
      <c r="AP25" s="124"/>
      <c r="AQ25" s="124"/>
      <c r="AR25" s="124"/>
      <c r="AS25" s="124"/>
      <c r="AT25" s="124"/>
      <c r="AU25" s="124"/>
      <c r="AV25" s="124"/>
      <c r="AW25" s="124"/>
      <c r="AX25" s="124"/>
      <c r="AY25" s="124"/>
      <c r="AZ25" s="124"/>
      <c r="BA25" s="124"/>
      <c r="BB25" s="160"/>
      <c r="BC25" s="173"/>
      <c r="BD25" s="188"/>
      <c r="BE25" s="188"/>
      <c r="BF25" s="174"/>
      <c r="BG25" s="191"/>
      <c r="BH25" s="191"/>
      <c r="BI25" s="174"/>
      <c r="BJ25" s="174"/>
      <c r="BK25" s="174"/>
      <c r="BL25" s="174"/>
      <c r="BM25" s="174"/>
      <c r="BN25" s="174"/>
      <c r="BO25" s="174"/>
      <c r="BP25" s="61"/>
      <c r="BR25" s="196"/>
      <c r="BS25" s="197">
        <f t="shared" si="13"/>
        <v>0</v>
      </c>
      <c r="BT25" s="198">
        <f t="shared" si="10"/>
        <v>0</v>
      </c>
      <c r="BU25" s="198">
        <f t="shared" si="14"/>
        <v>0</v>
      </c>
      <c r="BV25" s="197">
        <f t="shared" si="15"/>
        <v>0</v>
      </c>
    </row>
    <row r="26" spans="1:74" s="18" customFormat="1" ht="18" customHeight="1" thickBot="1" x14ac:dyDescent="0.2">
      <c r="A26" s="18" t="str">
        <f t="shared" si="11"/>
        <v/>
      </c>
      <c r="B26" s="62"/>
      <c r="C26" s="63"/>
      <c r="D26" s="63"/>
      <c r="E26" s="84" t="str">
        <f t="shared" si="12"/>
        <v/>
      </c>
      <c r="F26" s="64"/>
      <c r="G26" s="64"/>
      <c r="H26" s="82"/>
      <c r="I26" s="82" t="s">
        <v>149</v>
      </c>
      <c r="J26" s="118"/>
      <c r="K26" s="82" t="str">
        <f>IF(J26&gt;0,VLOOKUP(J26,整理番号表!D$12:E$15,2,FALSE),"")</f>
        <v/>
      </c>
      <c r="L26" s="82"/>
      <c r="M26" s="82"/>
      <c r="N26" s="63"/>
      <c r="O26" s="84" t="str">
        <f>IF(N26&gt;0,VLOOKUP(N26,整理番号表!H$5:I$38,2,FALSE),"")</f>
        <v/>
      </c>
      <c r="P26" s="65"/>
      <c r="Q26" s="66"/>
      <c r="R26" s="82"/>
      <c r="S26" s="67">
        <f t="shared" si="5"/>
        <v>0</v>
      </c>
      <c r="T26" s="68"/>
      <c r="U26" s="68"/>
      <c r="V26" s="68"/>
      <c r="W26" s="68"/>
      <c r="X26" s="68"/>
      <c r="Y26" s="68"/>
      <c r="Z26" s="68" t="str">
        <f t="shared" si="17"/>
        <v/>
      </c>
      <c r="AA26" s="91">
        <f t="shared" si="7"/>
        <v>0</v>
      </c>
      <c r="AB26" s="68"/>
      <c r="AC26" s="69" t="str">
        <f t="shared" si="8"/>
        <v/>
      </c>
      <c r="AD26" s="64"/>
      <c r="AE26" s="87" t="str">
        <f>IF(AD26&gt;0,VLOOKUP(AD26,整理番号表!L$5:M$13,2,FALSE),"")</f>
        <v/>
      </c>
      <c r="AF26" s="64"/>
      <c r="AG26" s="87" t="str">
        <f>IF(AF26&gt;0,VLOOKUP(AF26,整理番号表!O$5:P$12,2,FALSE),"")</f>
        <v/>
      </c>
      <c r="AH26" s="64"/>
      <c r="AI26" s="70">
        <f t="shared" si="9"/>
        <v>0</v>
      </c>
      <c r="AJ26" s="78"/>
      <c r="AK26" s="125"/>
      <c r="AL26" s="126"/>
      <c r="AM26" s="126"/>
      <c r="AN26" s="126"/>
      <c r="AO26" s="126"/>
      <c r="AP26" s="126"/>
      <c r="AQ26" s="126"/>
      <c r="AR26" s="126"/>
      <c r="AS26" s="126"/>
      <c r="AT26" s="126"/>
      <c r="AU26" s="126"/>
      <c r="AV26" s="126"/>
      <c r="AW26" s="126"/>
      <c r="AX26" s="126"/>
      <c r="AY26" s="126"/>
      <c r="AZ26" s="126"/>
      <c r="BA26" s="126"/>
      <c r="BB26" s="161"/>
      <c r="BC26" s="155"/>
      <c r="BD26" s="189"/>
      <c r="BE26" s="189"/>
      <c r="BF26" s="64"/>
      <c r="BG26" s="192"/>
      <c r="BH26" s="192"/>
      <c r="BI26" s="64"/>
      <c r="BJ26" s="64"/>
      <c r="BK26" s="64"/>
      <c r="BL26" s="64"/>
      <c r="BM26" s="64"/>
      <c r="BN26" s="64"/>
      <c r="BO26" s="64"/>
      <c r="BP26" s="71"/>
      <c r="BR26" s="196"/>
      <c r="BS26" s="197">
        <f t="shared" si="13"/>
        <v>0</v>
      </c>
      <c r="BT26" s="198">
        <f t="shared" si="10"/>
        <v>0</v>
      </c>
      <c r="BU26" s="198">
        <f t="shared" si="14"/>
        <v>0</v>
      </c>
      <c r="BV26" s="197">
        <f t="shared" si="15"/>
        <v>0</v>
      </c>
    </row>
    <row r="27" spans="1:74" s="27" customFormat="1" ht="7.5" customHeight="1" x14ac:dyDescent="0.15">
      <c r="B27" s="42"/>
      <c r="C27" s="42"/>
      <c r="D27" s="42"/>
      <c r="E27" s="43"/>
      <c r="F27" s="43"/>
      <c r="G27" s="43"/>
      <c r="H27" s="44"/>
      <c r="I27" s="44"/>
      <c r="J27" s="44"/>
      <c r="K27" s="44"/>
      <c r="L27" s="44"/>
      <c r="M27" s="44"/>
      <c r="N27" s="42"/>
      <c r="O27" s="43"/>
      <c r="P27" s="43"/>
      <c r="Q27" s="42"/>
      <c r="R27" s="42"/>
      <c r="S27" s="45"/>
      <c r="T27" s="45"/>
      <c r="U27" s="45"/>
      <c r="V27" s="45"/>
      <c r="W27" s="45"/>
      <c r="X27" s="45"/>
      <c r="Y27" s="45"/>
      <c r="Z27" s="45"/>
      <c r="AA27" s="45"/>
      <c r="AB27" s="45"/>
      <c r="AC27" s="46"/>
      <c r="AD27" s="43"/>
      <c r="AE27" s="43"/>
      <c r="AF27" s="43"/>
      <c r="AG27" s="44"/>
      <c r="AH27" s="43"/>
      <c r="AI27" s="45"/>
      <c r="AJ27" s="45"/>
      <c r="AK27" s="45"/>
      <c r="AL27" s="45"/>
      <c r="AM27" s="45"/>
      <c r="AN27" s="45"/>
      <c r="AO27" s="45"/>
      <c r="AP27" s="45"/>
      <c r="AQ27" s="45"/>
      <c r="AR27" s="45"/>
      <c r="AS27" s="45"/>
      <c r="AT27" s="45"/>
      <c r="AU27" s="45"/>
      <c r="AV27" s="45"/>
      <c r="AW27" s="45"/>
      <c r="AX27" s="45"/>
      <c r="AY27" s="45"/>
      <c r="AZ27" s="45"/>
      <c r="BA27" s="45"/>
      <c r="BB27" s="45"/>
      <c r="BC27" s="43"/>
      <c r="BD27" s="43"/>
      <c r="BE27" s="43"/>
      <c r="BF27" s="43"/>
      <c r="BG27" s="43"/>
      <c r="BH27" s="43"/>
      <c r="BI27" s="43"/>
      <c r="BJ27" s="43"/>
      <c r="BK27" s="43"/>
      <c r="BL27" s="43"/>
      <c r="BM27" s="43"/>
      <c r="BN27" s="43"/>
      <c r="BO27" s="43"/>
      <c r="BP27" s="43"/>
      <c r="BR27" s="47"/>
    </row>
    <row r="28" spans="1:74" ht="21" customHeight="1" x14ac:dyDescent="0.15">
      <c r="H28" s="48" t="s">
        <v>94</v>
      </c>
      <c r="I28" s="48"/>
      <c r="J28" s="16"/>
      <c r="K28" s="16"/>
      <c r="L28" s="16"/>
      <c r="M28" s="16"/>
      <c r="N28" s="13"/>
      <c r="O28" s="13"/>
      <c r="P28" s="13"/>
      <c r="Q28" s="13"/>
      <c r="R28" s="13"/>
      <c r="S28" s="13"/>
      <c r="T28" s="13"/>
      <c r="U28" s="13"/>
      <c r="V28" s="13"/>
      <c r="W28" s="13"/>
      <c r="X28" s="13"/>
      <c r="Y28" s="13"/>
      <c r="Z28" s="13"/>
      <c r="AA28" s="13"/>
      <c r="AB28" s="13"/>
      <c r="AC28" s="15"/>
      <c r="AD28" s="15"/>
      <c r="AE28" s="13"/>
      <c r="AF28" s="15"/>
      <c r="AG28" s="13"/>
      <c r="AH28" s="13"/>
      <c r="AI28" s="13"/>
      <c r="AJ28" s="13"/>
      <c r="AK28" s="13"/>
      <c r="AL28" s="13"/>
      <c r="AM28" s="13"/>
      <c r="AN28" s="13"/>
      <c r="AO28" s="13"/>
      <c r="AP28" s="13"/>
      <c r="AQ28" s="13"/>
      <c r="AR28" s="13"/>
      <c r="AS28" s="13"/>
      <c r="AT28" s="13"/>
      <c r="AU28" s="13"/>
      <c r="AV28" s="13"/>
      <c r="AW28" s="13"/>
      <c r="AX28" s="13"/>
      <c r="AY28" s="13"/>
      <c r="AZ28" s="13"/>
      <c r="BA28" s="13"/>
      <c r="BB28" s="13"/>
      <c r="BC28" s="49"/>
      <c r="BD28" s="49"/>
      <c r="BE28" s="49"/>
      <c r="BF28" s="49"/>
      <c r="BG28" s="49"/>
      <c r="BH28" s="49"/>
      <c r="BI28" s="49"/>
      <c r="BJ28" s="49"/>
      <c r="BK28" s="44"/>
      <c r="BL28" s="49"/>
      <c r="BM28" s="49"/>
      <c r="BN28" s="49"/>
      <c r="BO28" s="44"/>
      <c r="BP28" s="44"/>
    </row>
    <row r="29" spans="1:74" s="14" customFormat="1" ht="21" customHeight="1" x14ac:dyDescent="0.15">
      <c r="H29" s="48" t="s">
        <v>21</v>
      </c>
      <c r="I29" s="48"/>
      <c r="J29" s="16"/>
      <c r="K29" s="16"/>
      <c r="L29" s="16"/>
      <c r="M29" s="16"/>
      <c r="N29" s="13"/>
      <c r="O29" s="13"/>
      <c r="P29" s="13"/>
      <c r="Q29" s="13"/>
      <c r="R29" s="13"/>
      <c r="S29" s="13"/>
      <c r="T29" s="13"/>
      <c r="U29" s="13"/>
      <c r="V29" s="13"/>
      <c r="W29" s="13"/>
      <c r="X29" s="13"/>
      <c r="Y29" s="13"/>
      <c r="Z29" s="13"/>
      <c r="AA29" s="13"/>
      <c r="AB29" s="13"/>
      <c r="AC29" s="15"/>
      <c r="AD29" s="15"/>
      <c r="AE29" s="13"/>
      <c r="AF29" s="15"/>
      <c r="AG29" s="13"/>
      <c r="AH29" s="13"/>
      <c r="AI29" s="13"/>
      <c r="AJ29" s="13"/>
      <c r="AK29" s="13"/>
      <c r="AL29" s="13"/>
      <c r="AM29" s="13"/>
      <c r="AN29" s="13"/>
      <c r="AO29" s="13"/>
      <c r="AP29" s="13"/>
      <c r="AQ29" s="13"/>
      <c r="AR29" s="13"/>
      <c r="AS29" s="13"/>
      <c r="AT29" s="13"/>
      <c r="AU29" s="13"/>
      <c r="AV29" s="13"/>
      <c r="AW29" s="13"/>
      <c r="AX29" s="13"/>
      <c r="AY29" s="13"/>
      <c r="AZ29" s="13"/>
      <c r="BA29" s="13"/>
      <c r="BB29" s="13"/>
      <c r="BC29" s="49"/>
      <c r="BD29" s="49"/>
      <c r="BE29" s="49"/>
      <c r="BF29" s="49"/>
      <c r="BG29" s="49"/>
      <c r="BH29" s="49"/>
      <c r="BI29" s="49"/>
      <c r="BJ29" s="49"/>
      <c r="BK29" s="44"/>
      <c r="BL29" s="49"/>
      <c r="BM29" s="49"/>
      <c r="BN29" s="49"/>
      <c r="BO29" s="44"/>
      <c r="BP29" s="44"/>
      <c r="BQ29" s="12"/>
    </row>
    <row r="30" spans="1:74" s="14" customFormat="1" ht="24.75" customHeight="1" x14ac:dyDescent="0.15">
      <c r="H30" s="56" t="s">
        <v>95</v>
      </c>
      <c r="I30" s="56"/>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12"/>
    </row>
    <row r="31" spans="1:74" x14ac:dyDescent="0.15">
      <c r="BC31" s="42"/>
      <c r="BD31" s="42"/>
      <c r="BE31" s="42"/>
      <c r="BF31" s="42"/>
      <c r="BG31" s="42"/>
      <c r="BH31" s="42"/>
      <c r="BI31" s="42"/>
      <c r="BJ31" s="42"/>
      <c r="BK31" s="44"/>
      <c r="BL31" s="42"/>
      <c r="BM31" s="42"/>
      <c r="BN31" s="42"/>
      <c r="BO31" s="44"/>
      <c r="BP31" s="44"/>
    </row>
    <row r="32" spans="1:74" x14ac:dyDescent="0.15">
      <c r="BC32" s="42"/>
      <c r="BD32" s="42"/>
      <c r="BE32" s="42"/>
      <c r="BF32" s="42"/>
      <c r="BG32" s="42"/>
      <c r="BH32" s="42"/>
      <c r="BI32" s="42"/>
      <c r="BJ32" s="42"/>
      <c r="BK32" s="44"/>
      <c r="BL32" s="42"/>
      <c r="BM32" s="42"/>
      <c r="BN32" s="42"/>
      <c r="BO32" s="44"/>
      <c r="BP32" s="44"/>
    </row>
    <row r="33" spans="5:68" x14ac:dyDescent="0.15">
      <c r="BC33" s="42"/>
      <c r="BD33" s="42"/>
      <c r="BE33" s="42"/>
      <c r="BF33" s="42"/>
      <c r="BG33" s="42"/>
      <c r="BH33" s="42"/>
      <c r="BI33" s="42"/>
      <c r="BJ33" s="42"/>
      <c r="BK33" s="44"/>
      <c r="BL33" s="42"/>
      <c r="BM33" s="42"/>
      <c r="BN33" s="42"/>
      <c r="BO33" s="44"/>
      <c r="BP33" s="44"/>
    </row>
    <row r="34" spans="5:68" x14ac:dyDescent="0.15">
      <c r="BC34" s="42"/>
      <c r="BD34" s="42"/>
      <c r="BE34" s="42"/>
      <c r="BF34" s="42"/>
      <c r="BG34" s="42"/>
      <c r="BH34" s="42"/>
      <c r="BI34" s="42"/>
      <c r="BJ34" s="42"/>
      <c r="BK34" s="44"/>
      <c r="BL34" s="42"/>
      <c r="BM34" s="42"/>
      <c r="BN34" s="42"/>
      <c r="BO34" s="44"/>
      <c r="BP34" s="44"/>
    </row>
    <row r="35" spans="5:68" x14ac:dyDescent="0.15">
      <c r="BC35" s="42"/>
      <c r="BD35" s="42"/>
      <c r="BE35" s="42"/>
      <c r="BF35" s="42"/>
      <c r="BG35" s="42"/>
      <c r="BH35" s="42"/>
      <c r="BI35" s="42"/>
      <c r="BJ35" s="42"/>
      <c r="BK35" s="44"/>
      <c r="BL35" s="42"/>
      <c r="BM35" s="42"/>
      <c r="BN35" s="42"/>
      <c r="BO35" s="44"/>
      <c r="BP35" s="44"/>
    </row>
    <row r="36" spans="5:68" x14ac:dyDescent="0.15">
      <c r="BC36" s="42"/>
      <c r="BD36" s="42"/>
      <c r="BE36" s="42"/>
      <c r="BF36" s="42"/>
      <c r="BG36" s="42"/>
      <c r="BH36" s="42"/>
      <c r="BI36" s="42"/>
      <c r="BJ36" s="42"/>
      <c r="BK36" s="44"/>
      <c r="BL36" s="42"/>
      <c r="BM36" s="42"/>
      <c r="BN36" s="42"/>
      <c r="BO36" s="44"/>
      <c r="BP36" s="44"/>
    </row>
    <row r="37" spans="5:68" x14ac:dyDescent="0.15">
      <c r="BC37" s="42"/>
      <c r="BD37" s="42"/>
      <c r="BE37" s="42"/>
      <c r="BF37" s="42"/>
      <c r="BG37" s="42"/>
      <c r="BH37" s="42"/>
      <c r="BI37" s="42"/>
      <c r="BJ37" s="42"/>
      <c r="BK37" s="44"/>
      <c r="BL37" s="42"/>
      <c r="BM37" s="42"/>
      <c r="BN37" s="42"/>
      <c r="BO37" s="44"/>
      <c r="BP37" s="44"/>
    </row>
    <row r="38" spans="5:68" x14ac:dyDescent="0.15">
      <c r="BC38" s="42"/>
      <c r="BD38" s="42"/>
      <c r="BE38" s="42"/>
      <c r="BF38" s="42"/>
      <c r="BG38" s="42"/>
      <c r="BH38" s="42"/>
      <c r="BI38" s="42"/>
      <c r="BJ38" s="42"/>
      <c r="BK38" s="44"/>
      <c r="BL38" s="42"/>
      <c r="BM38" s="42"/>
      <c r="BN38" s="42"/>
      <c r="BO38" s="44"/>
      <c r="BP38" s="44"/>
    </row>
    <row r="39" spans="5:68" x14ac:dyDescent="0.15">
      <c r="BC39" s="42"/>
      <c r="BD39" s="42"/>
      <c r="BE39" s="42"/>
      <c r="BF39" s="42"/>
      <c r="BG39" s="42"/>
      <c r="BH39" s="42"/>
      <c r="BI39" s="42"/>
      <c r="BJ39" s="42"/>
      <c r="BK39" s="44"/>
      <c r="BL39" s="42"/>
      <c r="BM39" s="42"/>
      <c r="BN39" s="42"/>
      <c r="BO39" s="44"/>
      <c r="BP39" s="44"/>
    </row>
    <row r="40" spans="5:68" x14ac:dyDescent="0.15">
      <c r="BC40" s="42"/>
      <c r="BD40" s="42"/>
      <c r="BE40" s="42"/>
      <c r="BF40" s="42"/>
      <c r="BG40" s="42"/>
      <c r="BH40" s="42"/>
      <c r="BI40" s="42"/>
      <c r="BJ40" s="42"/>
      <c r="BK40" s="44"/>
      <c r="BL40" s="42"/>
      <c r="BM40" s="42"/>
      <c r="BN40" s="42"/>
      <c r="BO40" s="44"/>
      <c r="BP40" s="44"/>
    </row>
    <row r="41" spans="5:68" x14ac:dyDescent="0.15">
      <c r="BC41" s="42"/>
      <c r="BD41" s="42"/>
      <c r="BE41" s="42"/>
      <c r="BF41" s="42"/>
      <c r="BG41" s="42"/>
      <c r="BH41" s="42"/>
      <c r="BI41" s="42"/>
      <c r="BJ41" s="42"/>
      <c r="BK41" s="44"/>
      <c r="BL41" s="42"/>
      <c r="BM41" s="42"/>
      <c r="BN41" s="42"/>
      <c r="BO41" s="44"/>
      <c r="BP41" s="44"/>
    </row>
    <row r="42" spans="5:68" x14ac:dyDescent="0.15">
      <c r="BC42" s="42"/>
      <c r="BD42" s="42"/>
      <c r="BE42" s="42"/>
      <c r="BF42" s="42"/>
      <c r="BG42" s="42"/>
      <c r="BH42" s="42"/>
      <c r="BI42" s="42"/>
      <c r="BJ42" s="42"/>
      <c r="BK42" s="44"/>
      <c r="BL42" s="42"/>
      <c r="BM42" s="42"/>
      <c r="BN42" s="42"/>
      <c r="BO42" s="44"/>
      <c r="BP42" s="44"/>
    </row>
    <row r="43" spans="5:68" x14ac:dyDescent="0.15">
      <c r="BC43" s="42"/>
      <c r="BD43" s="42"/>
      <c r="BE43" s="42"/>
      <c r="BF43" s="42"/>
      <c r="BG43" s="42"/>
      <c r="BH43" s="42"/>
      <c r="BI43" s="42"/>
      <c r="BJ43" s="42"/>
      <c r="BK43" s="44"/>
      <c r="BL43" s="42"/>
      <c r="BM43" s="42"/>
      <c r="BN43" s="42"/>
      <c r="BO43" s="44"/>
      <c r="BP43" s="44"/>
    </row>
    <row r="44" spans="5:68" x14ac:dyDescent="0.15">
      <c r="BC44" s="42"/>
      <c r="BD44" s="42"/>
      <c r="BE44" s="42"/>
      <c r="BF44" s="42"/>
      <c r="BG44" s="42"/>
      <c r="BH44" s="42"/>
      <c r="BI44" s="42"/>
      <c r="BJ44" s="42"/>
      <c r="BK44" s="44"/>
      <c r="BL44" s="42"/>
      <c r="BM44" s="42"/>
      <c r="BN44" s="42"/>
      <c r="BO44" s="44"/>
      <c r="BP44" s="44"/>
    </row>
    <row r="45" spans="5:68" x14ac:dyDescent="0.15">
      <c r="BC45" s="42"/>
      <c r="BD45" s="42"/>
      <c r="BE45" s="42"/>
      <c r="BF45" s="42"/>
      <c r="BG45" s="42"/>
      <c r="BH45" s="42"/>
      <c r="BI45" s="42"/>
      <c r="BJ45" s="42"/>
      <c r="BK45" s="44"/>
      <c r="BL45" s="42"/>
      <c r="BM45" s="42"/>
      <c r="BN45" s="42"/>
      <c r="BO45" s="44"/>
      <c r="BP45" s="44"/>
    </row>
    <row r="46" spans="5:68" x14ac:dyDescent="0.15">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42"/>
      <c r="BD46" s="42"/>
      <c r="BE46" s="42"/>
      <c r="BF46" s="42"/>
      <c r="BG46" s="42"/>
      <c r="BH46" s="42"/>
      <c r="BI46" s="42"/>
      <c r="BJ46" s="42"/>
      <c r="BK46" s="44"/>
      <c r="BL46" s="42"/>
      <c r="BM46" s="42"/>
      <c r="BN46" s="42"/>
      <c r="BO46" s="44"/>
      <c r="BP46" s="44"/>
    </row>
    <row r="47" spans="5:68" x14ac:dyDescent="0.15">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43"/>
      <c r="BD47" s="43"/>
      <c r="BE47" s="43"/>
      <c r="BF47" s="43"/>
      <c r="BG47" s="43"/>
      <c r="BH47" s="43"/>
      <c r="BI47" s="43"/>
      <c r="BJ47" s="43"/>
      <c r="BK47" s="43"/>
      <c r="BL47" s="43"/>
      <c r="BM47" s="43"/>
      <c r="BN47" s="43"/>
      <c r="BO47" s="43"/>
      <c r="BP47" s="43"/>
    </row>
    <row r="49" spans="5:68" x14ac:dyDescent="0.15">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53"/>
      <c r="BD49" s="53"/>
      <c r="BE49" s="53"/>
      <c r="BF49" s="53"/>
      <c r="BG49" s="53"/>
      <c r="BH49" s="53"/>
      <c r="BI49" s="53"/>
      <c r="BJ49" s="53"/>
      <c r="BK49" s="53"/>
      <c r="BL49" s="53"/>
      <c r="BM49" s="53"/>
      <c r="BN49" s="53"/>
      <c r="BO49" s="53"/>
      <c r="BP49" s="53"/>
    </row>
  </sheetData>
  <sheetProtection formatCells="0" formatColumns="0" formatRows="0" insertRows="0" insertHyperlinks="0" deleteRows="0" sort="0" autoFilter="0" pivotTables="0"/>
  <mergeCells count="80">
    <mergeCell ref="BR1:BV2"/>
    <mergeCell ref="BR3:BR8"/>
    <mergeCell ref="BS3:BS8"/>
    <mergeCell ref="BT3:BU3"/>
    <mergeCell ref="BT4:BT8"/>
    <mergeCell ref="BU4:BU8"/>
    <mergeCell ref="BV4:BV8"/>
    <mergeCell ref="BC3:BP4"/>
    <mergeCell ref="E4:E8"/>
    <mergeCell ref="F4:F8"/>
    <mergeCell ref="H4:I6"/>
    <mergeCell ref="J4:M6"/>
    <mergeCell ref="AF5:AG6"/>
    <mergeCell ref="AH5:AI5"/>
    <mergeCell ref="AK5:AM6"/>
    <mergeCell ref="AN5:AN8"/>
    <mergeCell ref="AH6:AI6"/>
    <mergeCell ref="AJ6:AJ7"/>
    <mergeCell ref="AD7:AD8"/>
    <mergeCell ref="AE7:AE8"/>
    <mergeCell ref="BB5:BB8"/>
    <mergeCell ref="BC5:BH5"/>
    <mergeCell ref="BI5:BP5"/>
    <mergeCell ref="B3:B8"/>
    <mergeCell ref="C3:C8"/>
    <mergeCell ref="D3:D8"/>
    <mergeCell ref="E3:AJ3"/>
    <mergeCell ref="AK3:BA4"/>
    <mergeCell ref="N4:O6"/>
    <mergeCell ref="T4:Y4"/>
    <mergeCell ref="Z4:AA7"/>
    <mergeCell ref="AB4:AB7"/>
    <mergeCell ref="P5:P8"/>
    <mergeCell ref="X5:Y5"/>
    <mergeCell ref="X6:X7"/>
    <mergeCell ref="Y6:Y7"/>
    <mergeCell ref="O7:O8"/>
    <mergeCell ref="Q7:Q8"/>
    <mergeCell ref="AD5:AE6"/>
    <mergeCell ref="G6:G8"/>
    <mergeCell ref="S6:S7"/>
    <mergeCell ref="T6:T7"/>
    <mergeCell ref="U6:U7"/>
    <mergeCell ref="V6:V7"/>
    <mergeCell ref="W6:W7"/>
    <mergeCell ref="AP5:AP8"/>
    <mergeCell ref="AQ5:AQ8"/>
    <mergeCell ref="AR5:AR8"/>
    <mergeCell ref="AS5:AS8"/>
    <mergeCell ref="AF7:AF8"/>
    <mergeCell ref="AG7:AG8"/>
    <mergeCell ref="AH7:AH8"/>
    <mergeCell ref="AK7:AK8"/>
    <mergeCell ref="AL7:AL8"/>
    <mergeCell ref="AM7:AM8"/>
    <mergeCell ref="AO5:AO8"/>
    <mergeCell ref="AT5:AT8"/>
    <mergeCell ref="AW5:AW8"/>
    <mergeCell ref="AU7:AU8"/>
    <mergeCell ref="BM6:BM8"/>
    <mergeCell ref="BN6:BN8"/>
    <mergeCell ref="BA7:BA8"/>
    <mergeCell ref="AY5:AY8"/>
    <mergeCell ref="AV7:AV8"/>
    <mergeCell ref="BO6:BO8"/>
    <mergeCell ref="BP6:BP8"/>
    <mergeCell ref="H7:H8"/>
    <mergeCell ref="I7:I8"/>
    <mergeCell ref="J7:J8"/>
    <mergeCell ref="K7:K8"/>
    <mergeCell ref="L7:M7"/>
    <mergeCell ref="N7:N8"/>
    <mergeCell ref="BC6:BC8"/>
    <mergeCell ref="BF6:BF8"/>
    <mergeCell ref="BI6:BI8"/>
    <mergeCell ref="BJ6:BJ8"/>
    <mergeCell ref="BK6:BK8"/>
    <mergeCell ref="BL6:BL8"/>
    <mergeCell ref="AX7:AX8"/>
    <mergeCell ref="AZ7:AZ8"/>
  </mergeCells>
  <phoneticPr fontId="3"/>
  <dataValidations count="4">
    <dataValidation type="list" allowBlank="1" showInputMessage="1" showErrorMessage="1" sqref="R10:R26">
      <formula1>"　,主,従,両方"</formula1>
    </dataValidation>
    <dataValidation type="list" allowBlank="1" showInputMessage="1" showErrorMessage="1" sqref="G10:G26">
      <formula1>"10代,20代,30代,40代,50代,60代,70代,80代,90代"</formula1>
    </dataValidation>
    <dataValidation type="list" allowBlank="1" showInputMessage="1" showErrorMessage="1" sqref="I10:I26">
      <formula1>"　,法人,法人以外"</formula1>
    </dataValidation>
    <dataValidation type="list" allowBlank="1" showInputMessage="1" showErrorMessage="1" sqref="H10:H26">
      <formula1>"　,中心経営体,賃借権の設定等を受けた者,中心経営体であり、農地中間管理機構から賃借権等の設定を受けた者"</formula1>
    </dataValidation>
  </dataValidations>
  <pageMargins left="0.19685039370078741" right="0.19685039370078741" top="0.59055118110236227" bottom="0.19685039370078741" header="0.19685039370078741" footer="0.31496062992125984"/>
  <pageSetup paperSize="8" scale="57" orientation="landscape" r:id="rId1"/>
  <headerFooter alignWithMargins="0"/>
  <colBreaks count="1" manualBreakCount="1">
    <brk id="3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整理番号表!$E$19:$E$32</xm:f>
          </x14:formula1>
          <xm:sqref>L10:M26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pageSetUpPr fitToPage="1"/>
  </sheetPr>
  <dimension ref="A1:T53"/>
  <sheetViews>
    <sheetView workbookViewId="0">
      <selection activeCell="E7" sqref="E7:E9"/>
    </sheetView>
  </sheetViews>
  <sheetFormatPr defaultRowHeight="11.25" x14ac:dyDescent="0.15"/>
  <cols>
    <col min="1" max="3" width="0.75" style="14" customWidth="1"/>
    <col min="4" max="4" width="5.625" style="14" customWidth="1"/>
    <col min="5" max="6" width="15.625" style="14" customWidth="1"/>
    <col min="7" max="7" width="4.625" style="14" customWidth="1"/>
    <col min="8" max="8" width="4.625" style="50" customWidth="1"/>
    <col min="9" max="9" width="15.625" style="14" customWidth="1"/>
    <col min="10" max="10" width="18" style="14" customWidth="1"/>
    <col min="11" max="11" width="4.625" style="14" customWidth="1"/>
    <col min="12" max="12" width="4.625" style="50" customWidth="1"/>
    <col min="13" max="13" width="9" style="14"/>
    <col min="14" max="15" width="4.625" style="14" customWidth="1"/>
    <col min="16" max="16" width="20.625" style="14" customWidth="1"/>
    <col min="17" max="17" width="4.625" style="14" customWidth="1"/>
    <col min="18" max="19" width="5.625" style="14" customWidth="1"/>
    <col min="20" max="257" width="9" style="14"/>
    <col min="258" max="258" width="5.625" style="14" customWidth="1"/>
    <col min="259" max="259" width="15.625" style="14" customWidth="1"/>
    <col min="260" max="260" width="4.625" style="14" customWidth="1"/>
    <col min="261" max="261" width="5.625" style="14" customWidth="1"/>
    <col min="262" max="262" width="15.625" style="14" customWidth="1"/>
    <col min="263" max="264" width="4.625" style="14" customWidth="1"/>
    <col min="265" max="265" width="15.625" style="14" customWidth="1"/>
    <col min="266" max="266" width="9.875" style="14" customWidth="1"/>
    <col min="267" max="268" width="4.625" style="14" customWidth="1"/>
    <col min="269" max="269" width="9" style="14"/>
    <col min="270" max="271" width="4.625" style="14" customWidth="1"/>
    <col min="272" max="272" width="20.625" style="14" customWidth="1"/>
    <col min="273" max="273" width="4.625" style="14" customWidth="1"/>
    <col min="274" max="275" width="5.625" style="14" customWidth="1"/>
    <col min="276" max="513" width="9" style="14"/>
    <col min="514" max="514" width="5.625" style="14" customWidth="1"/>
    <col min="515" max="515" width="15.625" style="14" customWidth="1"/>
    <col min="516" max="516" width="4.625" style="14" customWidth="1"/>
    <col min="517" max="517" width="5.625" style="14" customWidth="1"/>
    <col min="518" max="518" width="15.625" style="14" customWidth="1"/>
    <col min="519" max="520" width="4.625" style="14" customWidth="1"/>
    <col min="521" max="521" width="15.625" style="14" customWidth="1"/>
    <col min="522" max="522" width="9.875" style="14" customWidth="1"/>
    <col min="523" max="524" width="4.625" style="14" customWidth="1"/>
    <col min="525" max="525" width="9" style="14"/>
    <col min="526" max="527" width="4.625" style="14" customWidth="1"/>
    <col min="528" max="528" width="20.625" style="14" customWidth="1"/>
    <col min="529" max="529" width="4.625" style="14" customWidth="1"/>
    <col min="530" max="531" width="5.625" style="14" customWidth="1"/>
    <col min="532" max="769" width="9" style="14"/>
    <col min="770" max="770" width="5.625" style="14" customWidth="1"/>
    <col min="771" max="771" width="15.625" style="14" customWidth="1"/>
    <col min="772" max="772" width="4.625" style="14" customWidth="1"/>
    <col min="773" max="773" width="5.625" style="14" customWidth="1"/>
    <col min="774" max="774" width="15.625" style="14" customWidth="1"/>
    <col min="775" max="776" width="4.625" style="14" customWidth="1"/>
    <col min="777" max="777" width="15.625" style="14" customWidth="1"/>
    <col min="778" max="778" width="9.875" style="14" customWidth="1"/>
    <col min="779" max="780" width="4.625" style="14" customWidth="1"/>
    <col min="781" max="781" width="9" style="14"/>
    <col min="782" max="783" width="4.625" style="14" customWidth="1"/>
    <col min="784" max="784" width="20.625" style="14" customWidth="1"/>
    <col min="785" max="785" width="4.625" style="14" customWidth="1"/>
    <col min="786" max="787" width="5.625" style="14" customWidth="1"/>
    <col min="788" max="1025" width="9" style="14"/>
    <col min="1026" max="1026" width="5.625" style="14" customWidth="1"/>
    <col min="1027" max="1027" width="15.625" style="14" customWidth="1"/>
    <col min="1028" max="1028" width="4.625" style="14" customWidth="1"/>
    <col min="1029" max="1029" width="5.625" style="14" customWidth="1"/>
    <col min="1030" max="1030" width="15.625" style="14" customWidth="1"/>
    <col min="1031" max="1032" width="4.625" style="14" customWidth="1"/>
    <col min="1033" max="1033" width="15.625" style="14" customWidth="1"/>
    <col min="1034" max="1034" width="9.875" style="14" customWidth="1"/>
    <col min="1035" max="1036" width="4.625" style="14" customWidth="1"/>
    <col min="1037" max="1037" width="9" style="14"/>
    <col min="1038" max="1039" width="4.625" style="14" customWidth="1"/>
    <col min="1040" max="1040" width="20.625" style="14" customWidth="1"/>
    <col min="1041" max="1041" width="4.625" style="14" customWidth="1"/>
    <col min="1042" max="1043" width="5.625" style="14" customWidth="1"/>
    <col min="1044" max="1281" width="9" style="14"/>
    <col min="1282" max="1282" width="5.625" style="14" customWidth="1"/>
    <col min="1283" max="1283" width="15.625" style="14" customWidth="1"/>
    <col min="1284" max="1284" width="4.625" style="14" customWidth="1"/>
    <col min="1285" max="1285" width="5.625" style="14" customWidth="1"/>
    <col min="1286" max="1286" width="15.625" style="14" customWidth="1"/>
    <col min="1287" max="1288" width="4.625" style="14" customWidth="1"/>
    <col min="1289" max="1289" width="15.625" style="14" customWidth="1"/>
    <col min="1290" max="1290" width="9.875" style="14" customWidth="1"/>
    <col min="1291" max="1292" width="4.625" style="14" customWidth="1"/>
    <col min="1293" max="1293" width="9" style="14"/>
    <col min="1294" max="1295" width="4.625" style="14" customWidth="1"/>
    <col min="1296" max="1296" width="20.625" style="14" customWidth="1"/>
    <col min="1297" max="1297" width="4.625" style="14" customWidth="1"/>
    <col min="1298" max="1299" width="5.625" style="14" customWidth="1"/>
    <col min="1300" max="1537" width="9" style="14"/>
    <col min="1538" max="1538" width="5.625" style="14" customWidth="1"/>
    <col min="1539" max="1539" width="15.625" style="14" customWidth="1"/>
    <col min="1540" max="1540" width="4.625" style="14" customWidth="1"/>
    <col min="1541" max="1541" width="5.625" style="14" customWidth="1"/>
    <col min="1542" max="1542" width="15.625" style="14" customWidth="1"/>
    <col min="1543" max="1544" width="4.625" style="14" customWidth="1"/>
    <col min="1545" max="1545" width="15.625" style="14" customWidth="1"/>
    <col min="1546" max="1546" width="9.875" style="14" customWidth="1"/>
    <col min="1547" max="1548" width="4.625" style="14" customWidth="1"/>
    <col min="1549" max="1549" width="9" style="14"/>
    <col min="1550" max="1551" width="4.625" style="14" customWidth="1"/>
    <col min="1552" max="1552" width="20.625" style="14" customWidth="1"/>
    <col min="1553" max="1553" width="4.625" style="14" customWidth="1"/>
    <col min="1554" max="1555" width="5.625" style="14" customWidth="1"/>
    <col min="1556" max="1793" width="9" style="14"/>
    <col min="1794" max="1794" width="5.625" style="14" customWidth="1"/>
    <col min="1795" max="1795" width="15.625" style="14" customWidth="1"/>
    <col min="1796" max="1796" width="4.625" style="14" customWidth="1"/>
    <col min="1797" max="1797" width="5.625" style="14" customWidth="1"/>
    <col min="1798" max="1798" width="15.625" style="14" customWidth="1"/>
    <col min="1799" max="1800" width="4.625" style="14" customWidth="1"/>
    <col min="1801" max="1801" width="15.625" style="14" customWidth="1"/>
    <col min="1802" max="1802" width="9.875" style="14" customWidth="1"/>
    <col min="1803" max="1804" width="4.625" style="14" customWidth="1"/>
    <col min="1805" max="1805" width="9" style="14"/>
    <col min="1806" max="1807" width="4.625" style="14" customWidth="1"/>
    <col min="1808" max="1808" width="20.625" style="14" customWidth="1"/>
    <col min="1809" max="1809" width="4.625" style="14" customWidth="1"/>
    <col min="1810" max="1811" width="5.625" style="14" customWidth="1"/>
    <col min="1812" max="2049" width="9" style="14"/>
    <col min="2050" max="2050" width="5.625" style="14" customWidth="1"/>
    <col min="2051" max="2051" width="15.625" style="14" customWidth="1"/>
    <col min="2052" max="2052" width="4.625" style="14" customWidth="1"/>
    <col min="2053" max="2053" width="5.625" style="14" customWidth="1"/>
    <col min="2054" max="2054" width="15.625" style="14" customWidth="1"/>
    <col min="2055" max="2056" width="4.625" style="14" customWidth="1"/>
    <col min="2057" max="2057" width="15.625" style="14" customWidth="1"/>
    <col min="2058" max="2058" width="9.875" style="14" customWidth="1"/>
    <col min="2059" max="2060" width="4.625" style="14" customWidth="1"/>
    <col min="2061" max="2061" width="9" style="14"/>
    <col min="2062" max="2063" width="4.625" style="14" customWidth="1"/>
    <col min="2064" max="2064" width="20.625" style="14" customWidth="1"/>
    <col min="2065" max="2065" width="4.625" style="14" customWidth="1"/>
    <col min="2066" max="2067" width="5.625" style="14" customWidth="1"/>
    <col min="2068" max="2305" width="9" style="14"/>
    <col min="2306" max="2306" width="5.625" style="14" customWidth="1"/>
    <col min="2307" max="2307" width="15.625" style="14" customWidth="1"/>
    <col min="2308" max="2308" width="4.625" style="14" customWidth="1"/>
    <col min="2309" max="2309" width="5.625" style="14" customWidth="1"/>
    <col min="2310" max="2310" width="15.625" style="14" customWidth="1"/>
    <col min="2311" max="2312" width="4.625" style="14" customWidth="1"/>
    <col min="2313" max="2313" width="15.625" style="14" customWidth="1"/>
    <col min="2314" max="2314" width="9.875" style="14" customWidth="1"/>
    <col min="2315" max="2316" width="4.625" style="14" customWidth="1"/>
    <col min="2317" max="2317" width="9" style="14"/>
    <col min="2318" max="2319" width="4.625" style="14" customWidth="1"/>
    <col min="2320" max="2320" width="20.625" style="14" customWidth="1"/>
    <col min="2321" max="2321" width="4.625" style="14" customWidth="1"/>
    <col min="2322" max="2323" width="5.625" style="14" customWidth="1"/>
    <col min="2324" max="2561" width="9" style="14"/>
    <col min="2562" max="2562" width="5.625" style="14" customWidth="1"/>
    <col min="2563" max="2563" width="15.625" style="14" customWidth="1"/>
    <col min="2564" max="2564" width="4.625" style="14" customWidth="1"/>
    <col min="2565" max="2565" width="5.625" style="14" customWidth="1"/>
    <col min="2566" max="2566" width="15.625" style="14" customWidth="1"/>
    <col min="2567" max="2568" width="4.625" style="14" customWidth="1"/>
    <col min="2569" max="2569" width="15.625" style="14" customWidth="1"/>
    <col min="2570" max="2570" width="9.875" style="14" customWidth="1"/>
    <col min="2571" max="2572" width="4.625" style="14" customWidth="1"/>
    <col min="2573" max="2573" width="9" style="14"/>
    <col min="2574" max="2575" width="4.625" style="14" customWidth="1"/>
    <col min="2576" max="2576" width="20.625" style="14" customWidth="1"/>
    <col min="2577" max="2577" width="4.625" style="14" customWidth="1"/>
    <col min="2578" max="2579" width="5.625" style="14" customWidth="1"/>
    <col min="2580" max="2817" width="9" style="14"/>
    <col min="2818" max="2818" width="5.625" style="14" customWidth="1"/>
    <col min="2819" max="2819" width="15.625" style="14" customWidth="1"/>
    <col min="2820" max="2820" width="4.625" style="14" customWidth="1"/>
    <col min="2821" max="2821" width="5.625" style="14" customWidth="1"/>
    <col min="2822" max="2822" width="15.625" style="14" customWidth="1"/>
    <col min="2823" max="2824" width="4.625" style="14" customWidth="1"/>
    <col min="2825" max="2825" width="15.625" style="14" customWidth="1"/>
    <col min="2826" max="2826" width="9.875" style="14" customWidth="1"/>
    <col min="2827" max="2828" width="4.625" style="14" customWidth="1"/>
    <col min="2829" max="2829" width="9" style="14"/>
    <col min="2830" max="2831" width="4.625" style="14" customWidth="1"/>
    <col min="2832" max="2832" width="20.625" style="14" customWidth="1"/>
    <col min="2833" max="2833" width="4.625" style="14" customWidth="1"/>
    <col min="2834" max="2835" width="5.625" style="14" customWidth="1"/>
    <col min="2836" max="3073" width="9" style="14"/>
    <col min="3074" max="3074" width="5.625" style="14" customWidth="1"/>
    <col min="3075" max="3075" width="15.625" style="14" customWidth="1"/>
    <col min="3076" max="3076" width="4.625" style="14" customWidth="1"/>
    <col min="3077" max="3077" width="5.625" style="14" customWidth="1"/>
    <col min="3078" max="3078" width="15.625" style="14" customWidth="1"/>
    <col min="3079" max="3080" width="4.625" style="14" customWidth="1"/>
    <col min="3081" max="3081" width="15.625" style="14" customWidth="1"/>
    <col min="3082" max="3082" width="9.875" style="14" customWidth="1"/>
    <col min="3083" max="3084" width="4.625" style="14" customWidth="1"/>
    <col min="3085" max="3085" width="9" style="14"/>
    <col min="3086" max="3087" width="4.625" style="14" customWidth="1"/>
    <col min="3088" max="3088" width="20.625" style="14" customWidth="1"/>
    <col min="3089" max="3089" width="4.625" style="14" customWidth="1"/>
    <col min="3090" max="3091" width="5.625" style="14" customWidth="1"/>
    <col min="3092" max="3329" width="9" style="14"/>
    <col min="3330" max="3330" width="5.625" style="14" customWidth="1"/>
    <col min="3331" max="3331" width="15.625" style="14" customWidth="1"/>
    <col min="3332" max="3332" width="4.625" style="14" customWidth="1"/>
    <col min="3333" max="3333" width="5.625" style="14" customWidth="1"/>
    <col min="3334" max="3334" width="15.625" style="14" customWidth="1"/>
    <col min="3335" max="3336" width="4.625" style="14" customWidth="1"/>
    <col min="3337" max="3337" width="15.625" style="14" customWidth="1"/>
    <col min="3338" max="3338" width="9.875" style="14" customWidth="1"/>
    <col min="3339" max="3340" width="4.625" style="14" customWidth="1"/>
    <col min="3341" max="3341" width="9" style="14"/>
    <col min="3342" max="3343" width="4.625" style="14" customWidth="1"/>
    <col min="3344" max="3344" width="20.625" style="14" customWidth="1"/>
    <col min="3345" max="3345" width="4.625" style="14" customWidth="1"/>
    <col min="3346" max="3347" width="5.625" style="14" customWidth="1"/>
    <col min="3348" max="3585" width="9" style="14"/>
    <col min="3586" max="3586" width="5.625" style="14" customWidth="1"/>
    <col min="3587" max="3587" width="15.625" style="14" customWidth="1"/>
    <col min="3588" max="3588" width="4.625" style="14" customWidth="1"/>
    <col min="3589" max="3589" width="5.625" style="14" customWidth="1"/>
    <col min="3590" max="3590" width="15.625" style="14" customWidth="1"/>
    <col min="3591" max="3592" width="4.625" style="14" customWidth="1"/>
    <col min="3593" max="3593" width="15.625" style="14" customWidth="1"/>
    <col min="3594" max="3594" width="9.875" style="14" customWidth="1"/>
    <col min="3595" max="3596" width="4.625" style="14" customWidth="1"/>
    <col min="3597" max="3597" width="9" style="14"/>
    <col min="3598" max="3599" width="4.625" style="14" customWidth="1"/>
    <col min="3600" max="3600" width="20.625" style="14" customWidth="1"/>
    <col min="3601" max="3601" width="4.625" style="14" customWidth="1"/>
    <col min="3602" max="3603" width="5.625" style="14" customWidth="1"/>
    <col min="3604" max="3841" width="9" style="14"/>
    <col min="3842" max="3842" width="5.625" style="14" customWidth="1"/>
    <col min="3843" max="3843" width="15.625" style="14" customWidth="1"/>
    <col min="3844" max="3844" width="4.625" style="14" customWidth="1"/>
    <col min="3845" max="3845" width="5.625" style="14" customWidth="1"/>
    <col min="3846" max="3846" width="15.625" style="14" customWidth="1"/>
    <col min="3847" max="3848" width="4.625" style="14" customWidth="1"/>
    <col min="3849" max="3849" width="15.625" style="14" customWidth="1"/>
    <col min="3850" max="3850" width="9.875" style="14" customWidth="1"/>
    <col min="3851" max="3852" width="4.625" style="14" customWidth="1"/>
    <col min="3853" max="3853" width="9" style="14"/>
    <col min="3854" max="3855" width="4.625" style="14" customWidth="1"/>
    <col min="3856" max="3856" width="20.625" style="14" customWidth="1"/>
    <col min="3857" max="3857" width="4.625" style="14" customWidth="1"/>
    <col min="3858" max="3859" width="5.625" style="14" customWidth="1"/>
    <col min="3860" max="4097" width="9" style="14"/>
    <col min="4098" max="4098" width="5.625" style="14" customWidth="1"/>
    <col min="4099" max="4099" width="15.625" style="14" customWidth="1"/>
    <col min="4100" max="4100" width="4.625" style="14" customWidth="1"/>
    <col min="4101" max="4101" width="5.625" style="14" customWidth="1"/>
    <col min="4102" max="4102" width="15.625" style="14" customWidth="1"/>
    <col min="4103" max="4104" width="4.625" style="14" customWidth="1"/>
    <col min="4105" max="4105" width="15.625" style="14" customWidth="1"/>
    <col min="4106" max="4106" width="9.875" style="14" customWidth="1"/>
    <col min="4107" max="4108" width="4.625" style="14" customWidth="1"/>
    <col min="4109" max="4109" width="9" style="14"/>
    <col min="4110" max="4111" width="4.625" style="14" customWidth="1"/>
    <col min="4112" max="4112" width="20.625" style="14" customWidth="1"/>
    <col min="4113" max="4113" width="4.625" style="14" customWidth="1"/>
    <col min="4114" max="4115" width="5.625" style="14" customWidth="1"/>
    <col min="4116" max="4353" width="9" style="14"/>
    <col min="4354" max="4354" width="5.625" style="14" customWidth="1"/>
    <col min="4355" max="4355" width="15.625" style="14" customWidth="1"/>
    <col min="4356" max="4356" width="4.625" style="14" customWidth="1"/>
    <col min="4357" max="4357" width="5.625" style="14" customWidth="1"/>
    <col min="4358" max="4358" width="15.625" style="14" customWidth="1"/>
    <col min="4359" max="4360" width="4.625" style="14" customWidth="1"/>
    <col min="4361" max="4361" width="15.625" style="14" customWidth="1"/>
    <col min="4362" max="4362" width="9.875" style="14" customWidth="1"/>
    <col min="4363" max="4364" width="4.625" style="14" customWidth="1"/>
    <col min="4365" max="4365" width="9" style="14"/>
    <col min="4366" max="4367" width="4.625" style="14" customWidth="1"/>
    <col min="4368" max="4368" width="20.625" style="14" customWidth="1"/>
    <col min="4369" max="4369" width="4.625" style="14" customWidth="1"/>
    <col min="4370" max="4371" width="5.625" style="14" customWidth="1"/>
    <col min="4372" max="4609" width="9" style="14"/>
    <col min="4610" max="4610" width="5.625" style="14" customWidth="1"/>
    <col min="4611" max="4611" width="15.625" style="14" customWidth="1"/>
    <col min="4612" max="4612" width="4.625" style="14" customWidth="1"/>
    <col min="4613" max="4613" width="5.625" style="14" customWidth="1"/>
    <col min="4614" max="4614" width="15.625" style="14" customWidth="1"/>
    <col min="4615" max="4616" width="4.625" style="14" customWidth="1"/>
    <col min="4617" max="4617" width="15.625" style="14" customWidth="1"/>
    <col min="4618" max="4618" width="9.875" style="14" customWidth="1"/>
    <col min="4619" max="4620" width="4.625" style="14" customWidth="1"/>
    <col min="4621" max="4621" width="9" style="14"/>
    <col min="4622" max="4623" width="4.625" style="14" customWidth="1"/>
    <col min="4624" max="4624" width="20.625" style="14" customWidth="1"/>
    <col min="4625" max="4625" width="4.625" style="14" customWidth="1"/>
    <col min="4626" max="4627" width="5.625" style="14" customWidth="1"/>
    <col min="4628" max="4865" width="9" style="14"/>
    <col min="4866" max="4866" width="5.625" style="14" customWidth="1"/>
    <col min="4867" max="4867" width="15.625" style="14" customWidth="1"/>
    <col min="4868" max="4868" width="4.625" style="14" customWidth="1"/>
    <col min="4869" max="4869" width="5.625" style="14" customWidth="1"/>
    <col min="4870" max="4870" width="15.625" style="14" customWidth="1"/>
    <col min="4871" max="4872" width="4.625" style="14" customWidth="1"/>
    <col min="4873" max="4873" width="15.625" style="14" customWidth="1"/>
    <col min="4874" max="4874" width="9.875" style="14" customWidth="1"/>
    <col min="4875" max="4876" width="4.625" style="14" customWidth="1"/>
    <col min="4877" max="4877" width="9" style="14"/>
    <col min="4878" max="4879" width="4.625" style="14" customWidth="1"/>
    <col min="4880" max="4880" width="20.625" style="14" customWidth="1"/>
    <col min="4881" max="4881" width="4.625" style="14" customWidth="1"/>
    <col min="4882" max="4883" width="5.625" style="14" customWidth="1"/>
    <col min="4884" max="5121" width="9" style="14"/>
    <col min="5122" max="5122" width="5.625" style="14" customWidth="1"/>
    <col min="5123" max="5123" width="15.625" style="14" customWidth="1"/>
    <col min="5124" max="5124" width="4.625" style="14" customWidth="1"/>
    <col min="5125" max="5125" width="5.625" style="14" customWidth="1"/>
    <col min="5126" max="5126" width="15.625" style="14" customWidth="1"/>
    <col min="5127" max="5128" width="4.625" style="14" customWidth="1"/>
    <col min="5129" max="5129" width="15.625" style="14" customWidth="1"/>
    <col min="5130" max="5130" width="9.875" style="14" customWidth="1"/>
    <col min="5131" max="5132" width="4.625" style="14" customWidth="1"/>
    <col min="5133" max="5133" width="9" style="14"/>
    <col min="5134" max="5135" width="4.625" style="14" customWidth="1"/>
    <col min="5136" max="5136" width="20.625" style="14" customWidth="1"/>
    <col min="5137" max="5137" width="4.625" style="14" customWidth="1"/>
    <col min="5138" max="5139" width="5.625" style="14" customWidth="1"/>
    <col min="5140" max="5377" width="9" style="14"/>
    <col min="5378" max="5378" width="5.625" style="14" customWidth="1"/>
    <col min="5379" max="5379" width="15.625" style="14" customWidth="1"/>
    <col min="5380" max="5380" width="4.625" style="14" customWidth="1"/>
    <col min="5381" max="5381" width="5.625" style="14" customWidth="1"/>
    <col min="5382" max="5382" width="15.625" style="14" customWidth="1"/>
    <col min="5383" max="5384" width="4.625" style="14" customWidth="1"/>
    <col min="5385" max="5385" width="15.625" style="14" customWidth="1"/>
    <col min="5386" max="5386" width="9.875" style="14" customWidth="1"/>
    <col min="5387" max="5388" width="4.625" style="14" customWidth="1"/>
    <col min="5389" max="5389" width="9" style="14"/>
    <col min="5390" max="5391" width="4.625" style="14" customWidth="1"/>
    <col min="5392" max="5392" width="20.625" style="14" customWidth="1"/>
    <col min="5393" max="5393" width="4.625" style="14" customWidth="1"/>
    <col min="5394" max="5395" width="5.625" style="14" customWidth="1"/>
    <col min="5396" max="5633" width="9" style="14"/>
    <col min="5634" max="5634" width="5.625" style="14" customWidth="1"/>
    <col min="5635" max="5635" width="15.625" style="14" customWidth="1"/>
    <col min="5636" max="5636" width="4.625" style="14" customWidth="1"/>
    <col min="5637" max="5637" width="5.625" style="14" customWidth="1"/>
    <col min="5638" max="5638" width="15.625" style="14" customWidth="1"/>
    <col min="5639" max="5640" width="4.625" style="14" customWidth="1"/>
    <col min="5641" max="5641" width="15.625" style="14" customWidth="1"/>
    <col min="5642" max="5642" width="9.875" style="14" customWidth="1"/>
    <col min="5643" max="5644" width="4.625" style="14" customWidth="1"/>
    <col min="5645" max="5645" width="9" style="14"/>
    <col min="5646" max="5647" width="4.625" style="14" customWidth="1"/>
    <col min="5648" max="5648" width="20.625" style="14" customWidth="1"/>
    <col min="5649" max="5649" width="4.625" style="14" customWidth="1"/>
    <col min="5650" max="5651" width="5.625" style="14" customWidth="1"/>
    <col min="5652" max="5889" width="9" style="14"/>
    <col min="5890" max="5890" width="5.625" style="14" customWidth="1"/>
    <col min="5891" max="5891" width="15.625" style="14" customWidth="1"/>
    <col min="5892" max="5892" width="4.625" style="14" customWidth="1"/>
    <col min="5893" max="5893" width="5.625" style="14" customWidth="1"/>
    <col min="5894" max="5894" width="15.625" style="14" customWidth="1"/>
    <col min="5895" max="5896" width="4.625" style="14" customWidth="1"/>
    <col min="5897" max="5897" width="15.625" style="14" customWidth="1"/>
    <col min="5898" max="5898" width="9.875" style="14" customWidth="1"/>
    <col min="5899" max="5900" width="4.625" style="14" customWidth="1"/>
    <col min="5901" max="5901" width="9" style="14"/>
    <col min="5902" max="5903" width="4.625" style="14" customWidth="1"/>
    <col min="5904" max="5904" width="20.625" style="14" customWidth="1"/>
    <col min="5905" max="5905" width="4.625" style="14" customWidth="1"/>
    <col min="5906" max="5907" width="5.625" style="14" customWidth="1"/>
    <col min="5908" max="6145" width="9" style="14"/>
    <col min="6146" max="6146" width="5.625" style="14" customWidth="1"/>
    <col min="6147" max="6147" width="15.625" style="14" customWidth="1"/>
    <col min="6148" max="6148" width="4.625" style="14" customWidth="1"/>
    <col min="6149" max="6149" width="5.625" style="14" customWidth="1"/>
    <col min="6150" max="6150" width="15.625" style="14" customWidth="1"/>
    <col min="6151" max="6152" width="4.625" style="14" customWidth="1"/>
    <col min="6153" max="6153" width="15.625" style="14" customWidth="1"/>
    <col min="6154" max="6154" width="9.875" style="14" customWidth="1"/>
    <col min="6155" max="6156" width="4.625" style="14" customWidth="1"/>
    <col min="6157" max="6157" width="9" style="14"/>
    <col min="6158" max="6159" width="4.625" style="14" customWidth="1"/>
    <col min="6160" max="6160" width="20.625" style="14" customWidth="1"/>
    <col min="6161" max="6161" width="4.625" style="14" customWidth="1"/>
    <col min="6162" max="6163" width="5.625" style="14" customWidth="1"/>
    <col min="6164" max="6401" width="9" style="14"/>
    <col min="6402" max="6402" width="5.625" style="14" customWidth="1"/>
    <col min="6403" max="6403" width="15.625" style="14" customWidth="1"/>
    <col min="6404" max="6404" width="4.625" style="14" customWidth="1"/>
    <col min="6405" max="6405" width="5.625" style="14" customWidth="1"/>
    <col min="6406" max="6406" width="15.625" style="14" customWidth="1"/>
    <col min="6407" max="6408" width="4.625" style="14" customWidth="1"/>
    <col min="6409" max="6409" width="15.625" style="14" customWidth="1"/>
    <col min="6410" max="6410" width="9.875" style="14" customWidth="1"/>
    <col min="6411" max="6412" width="4.625" style="14" customWidth="1"/>
    <col min="6413" max="6413" width="9" style="14"/>
    <col min="6414" max="6415" width="4.625" style="14" customWidth="1"/>
    <col min="6416" max="6416" width="20.625" style="14" customWidth="1"/>
    <col min="6417" max="6417" width="4.625" style="14" customWidth="1"/>
    <col min="6418" max="6419" width="5.625" style="14" customWidth="1"/>
    <col min="6420" max="6657" width="9" style="14"/>
    <col min="6658" max="6658" width="5.625" style="14" customWidth="1"/>
    <col min="6659" max="6659" width="15.625" style="14" customWidth="1"/>
    <col min="6660" max="6660" width="4.625" style="14" customWidth="1"/>
    <col min="6661" max="6661" width="5.625" style="14" customWidth="1"/>
    <col min="6662" max="6662" width="15.625" style="14" customWidth="1"/>
    <col min="6663" max="6664" width="4.625" style="14" customWidth="1"/>
    <col min="6665" max="6665" width="15.625" style="14" customWidth="1"/>
    <col min="6666" max="6666" width="9.875" style="14" customWidth="1"/>
    <col min="6667" max="6668" width="4.625" style="14" customWidth="1"/>
    <col min="6669" max="6669" width="9" style="14"/>
    <col min="6670" max="6671" width="4.625" style="14" customWidth="1"/>
    <col min="6672" max="6672" width="20.625" style="14" customWidth="1"/>
    <col min="6673" max="6673" width="4.625" style="14" customWidth="1"/>
    <col min="6674" max="6675" width="5.625" style="14" customWidth="1"/>
    <col min="6676" max="6913" width="9" style="14"/>
    <col min="6914" max="6914" width="5.625" style="14" customWidth="1"/>
    <col min="6915" max="6915" width="15.625" style="14" customWidth="1"/>
    <col min="6916" max="6916" width="4.625" style="14" customWidth="1"/>
    <col min="6917" max="6917" width="5.625" style="14" customWidth="1"/>
    <col min="6918" max="6918" width="15.625" style="14" customWidth="1"/>
    <col min="6919" max="6920" width="4.625" style="14" customWidth="1"/>
    <col min="6921" max="6921" width="15.625" style="14" customWidth="1"/>
    <col min="6922" max="6922" width="9.875" style="14" customWidth="1"/>
    <col min="6923" max="6924" width="4.625" style="14" customWidth="1"/>
    <col min="6925" max="6925" width="9" style="14"/>
    <col min="6926" max="6927" width="4.625" style="14" customWidth="1"/>
    <col min="6928" max="6928" width="20.625" style="14" customWidth="1"/>
    <col min="6929" max="6929" width="4.625" style="14" customWidth="1"/>
    <col min="6930" max="6931" width="5.625" style="14" customWidth="1"/>
    <col min="6932" max="7169" width="9" style="14"/>
    <col min="7170" max="7170" width="5.625" style="14" customWidth="1"/>
    <col min="7171" max="7171" width="15.625" style="14" customWidth="1"/>
    <col min="7172" max="7172" width="4.625" style="14" customWidth="1"/>
    <col min="7173" max="7173" width="5.625" style="14" customWidth="1"/>
    <col min="7174" max="7174" width="15.625" style="14" customWidth="1"/>
    <col min="7175" max="7176" width="4.625" style="14" customWidth="1"/>
    <col min="7177" max="7177" width="15.625" style="14" customWidth="1"/>
    <col min="7178" max="7178" width="9.875" style="14" customWidth="1"/>
    <col min="7179" max="7180" width="4.625" style="14" customWidth="1"/>
    <col min="7181" max="7181" width="9" style="14"/>
    <col min="7182" max="7183" width="4.625" style="14" customWidth="1"/>
    <col min="7184" max="7184" width="20.625" style="14" customWidth="1"/>
    <col min="7185" max="7185" width="4.625" style="14" customWidth="1"/>
    <col min="7186" max="7187" width="5.625" style="14" customWidth="1"/>
    <col min="7188" max="7425" width="9" style="14"/>
    <col min="7426" max="7426" width="5.625" style="14" customWidth="1"/>
    <col min="7427" max="7427" width="15.625" style="14" customWidth="1"/>
    <col min="7428" max="7428" width="4.625" style="14" customWidth="1"/>
    <col min="7429" max="7429" width="5.625" style="14" customWidth="1"/>
    <col min="7430" max="7430" width="15.625" style="14" customWidth="1"/>
    <col min="7431" max="7432" width="4.625" style="14" customWidth="1"/>
    <col min="7433" max="7433" width="15.625" style="14" customWidth="1"/>
    <col min="7434" max="7434" width="9.875" style="14" customWidth="1"/>
    <col min="7435" max="7436" width="4.625" style="14" customWidth="1"/>
    <col min="7437" max="7437" width="9" style="14"/>
    <col min="7438" max="7439" width="4.625" style="14" customWidth="1"/>
    <col min="7440" max="7440" width="20.625" style="14" customWidth="1"/>
    <col min="7441" max="7441" width="4.625" style="14" customWidth="1"/>
    <col min="7442" max="7443" width="5.625" style="14" customWidth="1"/>
    <col min="7444" max="7681" width="9" style="14"/>
    <col min="7682" max="7682" width="5.625" style="14" customWidth="1"/>
    <col min="7683" max="7683" width="15.625" style="14" customWidth="1"/>
    <col min="7684" max="7684" width="4.625" style="14" customWidth="1"/>
    <col min="7685" max="7685" width="5.625" style="14" customWidth="1"/>
    <col min="7686" max="7686" width="15.625" style="14" customWidth="1"/>
    <col min="7687" max="7688" width="4.625" style="14" customWidth="1"/>
    <col min="7689" max="7689" width="15.625" style="14" customWidth="1"/>
    <col min="7690" max="7690" width="9.875" style="14" customWidth="1"/>
    <col min="7691" max="7692" width="4.625" style="14" customWidth="1"/>
    <col min="7693" max="7693" width="9" style="14"/>
    <col min="7694" max="7695" width="4.625" style="14" customWidth="1"/>
    <col min="7696" max="7696" width="20.625" style="14" customWidth="1"/>
    <col min="7697" max="7697" width="4.625" style="14" customWidth="1"/>
    <col min="7698" max="7699" width="5.625" style="14" customWidth="1"/>
    <col min="7700" max="7937" width="9" style="14"/>
    <col min="7938" max="7938" width="5.625" style="14" customWidth="1"/>
    <col min="7939" max="7939" width="15.625" style="14" customWidth="1"/>
    <col min="7940" max="7940" width="4.625" style="14" customWidth="1"/>
    <col min="7941" max="7941" width="5.625" style="14" customWidth="1"/>
    <col min="7942" max="7942" width="15.625" style="14" customWidth="1"/>
    <col min="7943" max="7944" width="4.625" style="14" customWidth="1"/>
    <col min="7945" max="7945" width="15.625" style="14" customWidth="1"/>
    <col min="7946" max="7946" width="9.875" style="14" customWidth="1"/>
    <col min="7947" max="7948" width="4.625" style="14" customWidth="1"/>
    <col min="7949" max="7949" width="9" style="14"/>
    <col min="7950" max="7951" width="4.625" style="14" customWidth="1"/>
    <col min="7952" max="7952" width="20.625" style="14" customWidth="1"/>
    <col min="7953" max="7953" width="4.625" style="14" customWidth="1"/>
    <col min="7954" max="7955" width="5.625" style="14" customWidth="1"/>
    <col min="7956" max="8193" width="9" style="14"/>
    <col min="8194" max="8194" width="5.625" style="14" customWidth="1"/>
    <col min="8195" max="8195" width="15.625" style="14" customWidth="1"/>
    <col min="8196" max="8196" width="4.625" style="14" customWidth="1"/>
    <col min="8197" max="8197" width="5.625" style="14" customWidth="1"/>
    <col min="8198" max="8198" width="15.625" style="14" customWidth="1"/>
    <col min="8199" max="8200" width="4.625" style="14" customWidth="1"/>
    <col min="8201" max="8201" width="15.625" style="14" customWidth="1"/>
    <col min="8202" max="8202" width="9.875" style="14" customWidth="1"/>
    <col min="8203" max="8204" width="4.625" style="14" customWidth="1"/>
    <col min="8205" max="8205" width="9" style="14"/>
    <col min="8206" max="8207" width="4.625" style="14" customWidth="1"/>
    <col min="8208" max="8208" width="20.625" style="14" customWidth="1"/>
    <col min="8209" max="8209" width="4.625" style="14" customWidth="1"/>
    <col min="8210" max="8211" width="5.625" style="14" customWidth="1"/>
    <col min="8212" max="8449" width="9" style="14"/>
    <col min="8450" max="8450" width="5.625" style="14" customWidth="1"/>
    <col min="8451" max="8451" width="15.625" style="14" customWidth="1"/>
    <col min="8452" max="8452" width="4.625" style="14" customWidth="1"/>
    <col min="8453" max="8453" width="5.625" style="14" customWidth="1"/>
    <col min="8454" max="8454" width="15.625" style="14" customWidth="1"/>
    <col min="8455" max="8456" width="4.625" style="14" customWidth="1"/>
    <col min="8457" max="8457" width="15.625" style="14" customWidth="1"/>
    <col min="8458" max="8458" width="9.875" style="14" customWidth="1"/>
    <col min="8459" max="8460" width="4.625" style="14" customWidth="1"/>
    <col min="8461" max="8461" width="9" style="14"/>
    <col min="8462" max="8463" width="4.625" style="14" customWidth="1"/>
    <col min="8464" max="8464" width="20.625" style="14" customWidth="1"/>
    <col min="8465" max="8465" width="4.625" style="14" customWidth="1"/>
    <col min="8466" max="8467" width="5.625" style="14" customWidth="1"/>
    <col min="8468" max="8705" width="9" style="14"/>
    <col min="8706" max="8706" width="5.625" style="14" customWidth="1"/>
    <col min="8707" max="8707" width="15.625" style="14" customWidth="1"/>
    <col min="8708" max="8708" width="4.625" style="14" customWidth="1"/>
    <col min="8709" max="8709" width="5.625" style="14" customWidth="1"/>
    <col min="8710" max="8710" width="15.625" style="14" customWidth="1"/>
    <col min="8711" max="8712" width="4.625" style="14" customWidth="1"/>
    <col min="8713" max="8713" width="15.625" style="14" customWidth="1"/>
    <col min="8714" max="8714" width="9.875" style="14" customWidth="1"/>
    <col min="8715" max="8716" width="4.625" style="14" customWidth="1"/>
    <col min="8717" max="8717" width="9" style="14"/>
    <col min="8718" max="8719" width="4.625" style="14" customWidth="1"/>
    <col min="8720" max="8720" width="20.625" style="14" customWidth="1"/>
    <col min="8721" max="8721" width="4.625" style="14" customWidth="1"/>
    <col min="8722" max="8723" width="5.625" style="14" customWidth="1"/>
    <col min="8724" max="8961" width="9" style="14"/>
    <col min="8962" max="8962" width="5.625" style="14" customWidth="1"/>
    <col min="8963" max="8963" width="15.625" style="14" customWidth="1"/>
    <col min="8964" max="8964" width="4.625" style="14" customWidth="1"/>
    <col min="8965" max="8965" width="5.625" style="14" customWidth="1"/>
    <col min="8966" max="8966" width="15.625" style="14" customWidth="1"/>
    <col min="8967" max="8968" width="4.625" style="14" customWidth="1"/>
    <col min="8969" max="8969" width="15.625" style="14" customWidth="1"/>
    <col min="8970" max="8970" width="9.875" style="14" customWidth="1"/>
    <col min="8971" max="8972" width="4.625" style="14" customWidth="1"/>
    <col min="8973" max="8973" width="9" style="14"/>
    <col min="8974" max="8975" width="4.625" style="14" customWidth="1"/>
    <col min="8976" max="8976" width="20.625" style="14" customWidth="1"/>
    <col min="8977" max="8977" width="4.625" style="14" customWidth="1"/>
    <col min="8978" max="8979" width="5.625" style="14" customWidth="1"/>
    <col min="8980" max="9217" width="9" style="14"/>
    <col min="9218" max="9218" width="5.625" style="14" customWidth="1"/>
    <col min="9219" max="9219" width="15.625" style="14" customWidth="1"/>
    <col min="9220" max="9220" width="4.625" style="14" customWidth="1"/>
    <col min="9221" max="9221" width="5.625" style="14" customWidth="1"/>
    <col min="9222" max="9222" width="15.625" style="14" customWidth="1"/>
    <col min="9223" max="9224" width="4.625" style="14" customWidth="1"/>
    <col min="9225" max="9225" width="15.625" style="14" customWidth="1"/>
    <col min="9226" max="9226" width="9.875" style="14" customWidth="1"/>
    <col min="9227" max="9228" width="4.625" style="14" customWidth="1"/>
    <col min="9229" max="9229" width="9" style="14"/>
    <col min="9230" max="9231" width="4.625" style="14" customWidth="1"/>
    <col min="9232" max="9232" width="20.625" style="14" customWidth="1"/>
    <col min="9233" max="9233" width="4.625" style="14" customWidth="1"/>
    <col min="9234" max="9235" width="5.625" style="14" customWidth="1"/>
    <col min="9236" max="9473" width="9" style="14"/>
    <col min="9474" max="9474" width="5.625" style="14" customWidth="1"/>
    <col min="9475" max="9475" width="15.625" style="14" customWidth="1"/>
    <col min="9476" max="9476" width="4.625" style="14" customWidth="1"/>
    <col min="9477" max="9477" width="5.625" style="14" customWidth="1"/>
    <col min="9478" max="9478" width="15.625" style="14" customWidth="1"/>
    <col min="9479" max="9480" width="4.625" style="14" customWidth="1"/>
    <col min="9481" max="9481" width="15.625" style="14" customWidth="1"/>
    <col min="9482" max="9482" width="9.875" style="14" customWidth="1"/>
    <col min="9483" max="9484" width="4.625" style="14" customWidth="1"/>
    <col min="9485" max="9485" width="9" style="14"/>
    <col min="9486" max="9487" width="4.625" style="14" customWidth="1"/>
    <col min="9488" max="9488" width="20.625" style="14" customWidth="1"/>
    <col min="9489" max="9489" width="4.625" style="14" customWidth="1"/>
    <col min="9490" max="9491" width="5.625" style="14" customWidth="1"/>
    <col min="9492" max="9729" width="9" style="14"/>
    <col min="9730" max="9730" width="5.625" style="14" customWidth="1"/>
    <col min="9731" max="9731" width="15.625" style="14" customWidth="1"/>
    <col min="9732" max="9732" width="4.625" style="14" customWidth="1"/>
    <col min="9733" max="9733" width="5.625" style="14" customWidth="1"/>
    <col min="9734" max="9734" width="15.625" style="14" customWidth="1"/>
    <col min="9735" max="9736" width="4.625" style="14" customWidth="1"/>
    <col min="9737" max="9737" width="15.625" style="14" customWidth="1"/>
    <col min="9738" max="9738" width="9.875" style="14" customWidth="1"/>
    <col min="9739" max="9740" width="4.625" style="14" customWidth="1"/>
    <col min="9741" max="9741" width="9" style="14"/>
    <col min="9742" max="9743" width="4.625" style="14" customWidth="1"/>
    <col min="9744" max="9744" width="20.625" style="14" customWidth="1"/>
    <col min="9745" max="9745" width="4.625" style="14" customWidth="1"/>
    <col min="9746" max="9747" width="5.625" style="14" customWidth="1"/>
    <col min="9748" max="9985" width="9" style="14"/>
    <col min="9986" max="9986" width="5.625" style="14" customWidth="1"/>
    <col min="9987" max="9987" width="15.625" style="14" customWidth="1"/>
    <col min="9988" max="9988" width="4.625" style="14" customWidth="1"/>
    <col min="9989" max="9989" width="5.625" style="14" customWidth="1"/>
    <col min="9990" max="9990" width="15.625" style="14" customWidth="1"/>
    <col min="9991" max="9992" width="4.625" style="14" customWidth="1"/>
    <col min="9993" max="9993" width="15.625" style="14" customWidth="1"/>
    <col min="9994" max="9994" width="9.875" style="14" customWidth="1"/>
    <col min="9995" max="9996" width="4.625" style="14" customWidth="1"/>
    <col min="9997" max="9997" width="9" style="14"/>
    <col min="9998" max="9999" width="4.625" style="14" customWidth="1"/>
    <col min="10000" max="10000" width="20.625" style="14" customWidth="1"/>
    <col min="10001" max="10001" width="4.625" style="14" customWidth="1"/>
    <col min="10002" max="10003" width="5.625" style="14" customWidth="1"/>
    <col min="10004" max="10241" width="9" style="14"/>
    <col min="10242" max="10242" width="5.625" style="14" customWidth="1"/>
    <col min="10243" max="10243" width="15.625" style="14" customWidth="1"/>
    <col min="10244" max="10244" width="4.625" style="14" customWidth="1"/>
    <col min="10245" max="10245" width="5.625" style="14" customWidth="1"/>
    <col min="10246" max="10246" width="15.625" style="14" customWidth="1"/>
    <col min="10247" max="10248" width="4.625" style="14" customWidth="1"/>
    <col min="10249" max="10249" width="15.625" style="14" customWidth="1"/>
    <col min="10250" max="10250" width="9.875" style="14" customWidth="1"/>
    <col min="10251" max="10252" width="4.625" style="14" customWidth="1"/>
    <col min="10253" max="10253" width="9" style="14"/>
    <col min="10254" max="10255" width="4.625" style="14" customWidth="1"/>
    <col min="10256" max="10256" width="20.625" style="14" customWidth="1"/>
    <col min="10257" max="10257" width="4.625" style="14" customWidth="1"/>
    <col min="10258" max="10259" width="5.625" style="14" customWidth="1"/>
    <col min="10260" max="10497" width="9" style="14"/>
    <col min="10498" max="10498" width="5.625" style="14" customWidth="1"/>
    <col min="10499" max="10499" width="15.625" style="14" customWidth="1"/>
    <col min="10500" max="10500" width="4.625" style="14" customWidth="1"/>
    <col min="10501" max="10501" width="5.625" style="14" customWidth="1"/>
    <col min="10502" max="10502" width="15.625" style="14" customWidth="1"/>
    <col min="10503" max="10504" width="4.625" style="14" customWidth="1"/>
    <col min="10505" max="10505" width="15.625" style="14" customWidth="1"/>
    <col min="10506" max="10506" width="9.875" style="14" customWidth="1"/>
    <col min="10507" max="10508" width="4.625" style="14" customWidth="1"/>
    <col min="10509" max="10509" width="9" style="14"/>
    <col min="10510" max="10511" width="4.625" style="14" customWidth="1"/>
    <col min="10512" max="10512" width="20.625" style="14" customWidth="1"/>
    <col min="10513" max="10513" width="4.625" style="14" customWidth="1"/>
    <col min="10514" max="10515" width="5.625" style="14" customWidth="1"/>
    <col min="10516" max="10753" width="9" style="14"/>
    <col min="10754" max="10754" width="5.625" style="14" customWidth="1"/>
    <col min="10755" max="10755" width="15.625" style="14" customWidth="1"/>
    <col min="10756" max="10756" width="4.625" style="14" customWidth="1"/>
    <col min="10757" max="10757" width="5.625" style="14" customWidth="1"/>
    <col min="10758" max="10758" width="15.625" style="14" customWidth="1"/>
    <col min="10759" max="10760" width="4.625" style="14" customWidth="1"/>
    <col min="10761" max="10761" width="15.625" style="14" customWidth="1"/>
    <col min="10762" max="10762" width="9.875" style="14" customWidth="1"/>
    <col min="10763" max="10764" width="4.625" style="14" customWidth="1"/>
    <col min="10765" max="10765" width="9" style="14"/>
    <col min="10766" max="10767" width="4.625" style="14" customWidth="1"/>
    <col min="10768" max="10768" width="20.625" style="14" customWidth="1"/>
    <col min="10769" max="10769" width="4.625" style="14" customWidth="1"/>
    <col min="10770" max="10771" width="5.625" style="14" customWidth="1"/>
    <col min="10772" max="11009" width="9" style="14"/>
    <col min="11010" max="11010" width="5.625" style="14" customWidth="1"/>
    <col min="11011" max="11011" width="15.625" style="14" customWidth="1"/>
    <col min="11012" max="11012" width="4.625" style="14" customWidth="1"/>
    <col min="11013" max="11013" width="5.625" style="14" customWidth="1"/>
    <col min="11014" max="11014" width="15.625" style="14" customWidth="1"/>
    <col min="11015" max="11016" width="4.625" style="14" customWidth="1"/>
    <col min="11017" max="11017" width="15.625" style="14" customWidth="1"/>
    <col min="11018" max="11018" width="9.875" style="14" customWidth="1"/>
    <col min="11019" max="11020" width="4.625" style="14" customWidth="1"/>
    <col min="11021" max="11021" width="9" style="14"/>
    <col min="11022" max="11023" width="4.625" style="14" customWidth="1"/>
    <col min="11024" max="11024" width="20.625" style="14" customWidth="1"/>
    <col min="11025" max="11025" width="4.625" style="14" customWidth="1"/>
    <col min="11026" max="11027" width="5.625" style="14" customWidth="1"/>
    <col min="11028" max="11265" width="9" style="14"/>
    <col min="11266" max="11266" width="5.625" style="14" customWidth="1"/>
    <col min="11267" max="11267" width="15.625" style="14" customWidth="1"/>
    <col min="11268" max="11268" width="4.625" style="14" customWidth="1"/>
    <col min="11269" max="11269" width="5.625" style="14" customWidth="1"/>
    <col min="11270" max="11270" width="15.625" style="14" customWidth="1"/>
    <col min="11271" max="11272" width="4.625" style="14" customWidth="1"/>
    <col min="11273" max="11273" width="15.625" style="14" customWidth="1"/>
    <col min="11274" max="11274" width="9.875" style="14" customWidth="1"/>
    <col min="11275" max="11276" width="4.625" style="14" customWidth="1"/>
    <col min="11277" max="11277" width="9" style="14"/>
    <col min="11278" max="11279" width="4.625" style="14" customWidth="1"/>
    <col min="11280" max="11280" width="20.625" style="14" customWidth="1"/>
    <col min="11281" max="11281" width="4.625" style="14" customWidth="1"/>
    <col min="11282" max="11283" width="5.625" style="14" customWidth="1"/>
    <col min="11284" max="11521" width="9" style="14"/>
    <col min="11522" max="11522" width="5.625" style="14" customWidth="1"/>
    <col min="11523" max="11523" width="15.625" style="14" customWidth="1"/>
    <col min="11524" max="11524" width="4.625" style="14" customWidth="1"/>
    <col min="11525" max="11525" width="5.625" style="14" customWidth="1"/>
    <col min="11526" max="11526" width="15.625" style="14" customWidth="1"/>
    <col min="11527" max="11528" width="4.625" style="14" customWidth="1"/>
    <col min="11529" max="11529" width="15.625" style="14" customWidth="1"/>
    <col min="11530" max="11530" width="9.875" style="14" customWidth="1"/>
    <col min="11531" max="11532" width="4.625" style="14" customWidth="1"/>
    <col min="11533" max="11533" width="9" style="14"/>
    <col min="11534" max="11535" width="4.625" style="14" customWidth="1"/>
    <col min="11536" max="11536" width="20.625" style="14" customWidth="1"/>
    <col min="11537" max="11537" width="4.625" style="14" customWidth="1"/>
    <col min="11538" max="11539" width="5.625" style="14" customWidth="1"/>
    <col min="11540" max="11777" width="9" style="14"/>
    <col min="11778" max="11778" width="5.625" style="14" customWidth="1"/>
    <col min="11779" max="11779" width="15.625" style="14" customWidth="1"/>
    <col min="11780" max="11780" width="4.625" style="14" customWidth="1"/>
    <col min="11781" max="11781" width="5.625" style="14" customWidth="1"/>
    <col min="11782" max="11782" width="15.625" style="14" customWidth="1"/>
    <col min="11783" max="11784" width="4.625" style="14" customWidth="1"/>
    <col min="11785" max="11785" width="15.625" style="14" customWidth="1"/>
    <col min="11786" max="11786" width="9.875" style="14" customWidth="1"/>
    <col min="11787" max="11788" width="4.625" style="14" customWidth="1"/>
    <col min="11789" max="11789" width="9" style="14"/>
    <col min="11790" max="11791" width="4.625" style="14" customWidth="1"/>
    <col min="11792" max="11792" width="20.625" style="14" customWidth="1"/>
    <col min="11793" max="11793" width="4.625" style="14" customWidth="1"/>
    <col min="11794" max="11795" width="5.625" style="14" customWidth="1"/>
    <col min="11796" max="12033" width="9" style="14"/>
    <col min="12034" max="12034" width="5.625" style="14" customWidth="1"/>
    <col min="12035" max="12035" width="15.625" style="14" customWidth="1"/>
    <col min="12036" max="12036" width="4.625" style="14" customWidth="1"/>
    <col min="12037" max="12037" width="5.625" style="14" customWidth="1"/>
    <col min="12038" max="12038" width="15.625" style="14" customWidth="1"/>
    <col min="12039" max="12040" width="4.625" style="14" customWidth="1"/>
    <col min="12041" max="12041" width="15.625" style="14" customWidth="1"/>
    <col min="12042" max="12042" width="9.875" style="14" customWidth="1"/>
    <col min="12043" max="12044" width="4.625" style="14" customWidth="1"/>
    <col min="12045" max="12045" width="9" style="14"/>
    <col min="12046" max="12047" width="4.625" style="14" customWidth="1"/>
    <col min="12048" max="12048" width="20.625" style="14" customWidth="1"/>
    <col min="12049" max="12049" width="4.625" style="14" customWidth="1"/>
    <col min="12050" max="12051" width="5.625" style="14" customWidth="1"/>
    <col min="12052" max="12289" width="9" style="14"/>
    <col min="12290" max="12290" width="5.625" style="14" customWidth="1"/>
    <col min="12291" max="12291" width="15.625" style="14" customWidth="1"/>
    <col min="12292" max="12292" width="4.625" style="14" customWidth="1"/>
    <col min="12293" max="12293" width="5.625" style="14" customWidth="1"/>
    <col min="12294" max="12294" width="15.625" style="14" customWidth="1"/>
    <col min="12295" max="12296" width="4.625" style="14" customWidth="1"/>
    <col min="12297" max="12297" width="15.625" style="14" customWidth="1"/>
    <col min="12298" max="12298" width="9.875" style="14" customWidth="1"/>
    <col min="12299" max="12300" width="4.625" style="14" customWidth="1"/>
    <col min="12301" max="12301" width="9" style="14"/>
    <col min="12302" max="12303" width="4.625" style="14" customWidth="1"/>
    <col min="12304" max="12304" width="20.625" style="14" customWidth="1"/>
    <col min="12305" max="12305" width="4.625" style="14" customWidth="1"/>
    <col min="12306" max="12307" width="5.625" style="14" customWidth="1"/>
    <col min="12308" max="12545" width="9" style="14"/>
    <col min="12546" max="12546" width="5.625" style="14" customWidth="1"/>
    <col min="12547" max="12547" width="15.625" style="14" customWidth="1"/>
    <col min="12548" max="12548" width="4.625" style="14" customWidth="1"/>
    <col min="12549" max="12549" width="5.625" style="14" customWidth="1"/>
    <col min="12550" max="12550" width="15.625" style="14" customWidth="1"/>
    <col min="12551" max="12552" width="4.625" style="14" customWidth="1"/>
    <col min="12553" max="12553" width="15.625" style="14" customWidth="1"/>
    <col min="12554" max="12554" width="9.875" style="14" customWidth="1"/>
    <col min="12555" max="12556" width="4.625" style="14" customWidth="1"/>
    <col min="12557" max="12557" width="9" style="14"/>
    <col min="12558" max="12559" width="4.625" style="14" customWidth="1"/>
    <col min="12560" max="12560" width="20.625" style="14" customWidth="1"/>
    <col min="12561" max="12561" width="4.625" style="14" customWidth="1"/>
    <col min="12562" max="12563" width="5.625" style="14" customWidth="1"/>
    <col min="12564" max="12801" width="9" style="14"/>
    <col min="12802" max="12802" width="5.625" style="14" customWidth="1"/>
    <col min="12803" max="12803" width="15.625" style="14" customWidth="1"/>
    <col min="12804" max="12804" width="4.625" style="14" customWidth="1"/>
    <col min="12805" max="12805" width="5.625" style="14" customWidth="1"/>
    <col min="12806" max="12806" width="15.625" style="14" customWidth="1"/>
    <col min="12807" max="12808" width="4.625" style="14" customWidth="1"/>
    <col min="12809" max="12809" width="15.625" style="14" customWidth="1"/>
    <col min="12810" max="12810" width="9.875" style="14" customWidth="1"/>
    <col min="12811" max="12812" width="4.625" style="14" customWidth="1"/>
    <col min="12813" max="12813" width="9" style="14"/>
    <col min="12814" max="12815" width="4.625" style="14" customWidth="1"/>
    <col min="12816" max="12816" width="20.625" style="14" customWidth="1"/>
    <col min="12817" max="12817" width="4.625" style="14" customWidth="1"/>
    <col min="12818" max="12819" width="5.625" style="14" customWidth="1"/>
    <col min="12820" max="13057" width="9" style="14"/>
    <col min="13058" max="13058" width="5.625" style="14" customWidth="1"/>
    <col min="13059" max="13059" width="15.625" style="14" customWidth="1"/>
    <col min="13060" max="13060" width="4.625" style="14" customWidth="1"/>
    <col min="13061" max="13061" width="5.625" style="14" customWidth="1"/>
    <col min="13062" max="13062" width="15.625" style="14" customWidth="1"/>
    <col min="13063" max="13064" width="4.625" style="14" customWidth="1"/>
    <col min="13065" max="13065" width="15.625" style="14" customWidth="1"/>
    <col min="13066" max="13066" width="9.875" style="14" customWidth="1"/>
    <col min="13067" max="13068" width="4.625" style="14" customWidth="1"/>
    <col min="13069" max="13069" width="9" style="14"/>
    <col min="13070" max="13071" width="4.625" style="14" customWidth="1"/>
    <col min="13072" max="13072" width="20.625" style="14" customWidth="1"/>
    <col min="13073" max="13073" width="4.625" style="14" customWidth="1"/>
    <col min="13074" max="13075" width="5.625" style="14" customWidth="1"/>
    <col min="13076" max="13313" width="9" style="14"/>
    <col min="13314" max="13314" width="5.625" style="14" customWidth="1"/>
    <col min="13315" max="13315" width="15.625" style="14" customWidth="1"/>
    <col min="13316" max="13316" width="4.625" style="14" customWidth="1"/>
    <col min="13317" max="13317" width="5.625" style="14" customWidth="1"/>
    <col min="13318" max="13318" width="15.625" style="14" customWidth="1"/>
    <col min="13319" max="13320" width="4.625" style="14" customWidth="1"/>
    <col min="13321" max="13321" width="15.625" style="14" customWidth="1"/>
    <col min="13322" max="13322" width="9.875" style="14" customWidth="1"/>
    <col min="13323" max="13324" width="4.625" style="14" customWidth="1"/>
    <col min="13325" max="13325" width="9" style="14"/>
    <col min="13326" max="13327" width="4.625" style="14" customWidth="1"/>
    <col min="13328" max="13328" width="20.625" style="14" customWidth="1"/>
    <col min="13329" max="13329" width="4.625" style="14" customWidth="1"/>
    <col min="13330" max="13331" width="5.625" style="14" customWidth="1"/>
    <col min="13332" max="13569" width="9" style="14"/>
    <col min="13570" max="13570" width="5.625" style="14" customWidth="1"/>
    <col min="13571" max="13571" width="15.625" style="14" customWidth="1"/>
    <col min="13572" max="13572" width="4.625" style="14" customWidth="1"/>
    <col min="13573" max="13573" width="5.625" style="14" customWidth="1"/>
    <col min="13574" max="13574" width="15.625" style="14" customWidth="1"/>
    <col min="13575" max="13576" width="4.625" style="14" customWidth="1"/>
    <col min="13577" max="13577" width="15.625" style="14" customWidth="1"/>
    <col min="13578" max="13578" width="9.875" style="14" customWidth="1"/>
    <col min="13579" max="13580" width="4.625" style="14" customWidth="1"/>
    <col min="13581" max="13581" width="9" style="14"/>
    <col min="13582" max="13583" width="4.625" style="14" customWidth="1"/>
    <col min="13584" max="13584" width="20.625" style="14" customWidth="1"/>
    <col min="13585" max="13585" width="4.625" style="14" customWidth="1"/>
    <col min="13586" max="13587" width="5.625" style="14" customWidth="1"/>
    <col min="13588" max="13825" width="9" style="14"/>
    <col min="13826" max="13826" width="5.625" style="14" customWidth="1"/>
    <col min="13827" max="13827" width="15.625" style="14" customWidth="1"/>
    <col min="13828" max="13828" width="4.625" style="14" customWidth="1"/>
    <col min="13829" max="13829" width="5.625" style="14" customWidth="1"/>
    <col min="13830" max="13830" width="15.625" style="14" customWidth="1"/>
    <col min="13831" max="13832" width="4.625" style="14" customWidth="1"/>
    <col min="13833" max="13833" width="15.625" style="14" customWidth="1"/>
    <col min="13834" max="13834" width="9.875" style="14" customWidth="1"/>
    <col min="13835" max="13836" width="4.625" style="14" customWidth="1"/>
    <col min="13837" max="13837" width="9" style="14"/>
    <col min="13838" max="13839" width="4.625" style="14" customWidth="1"/>
    <col min="13840" max="13840" width="20.625" style="14" customWidth="1"/>
    <col min="13841" max="13841" width="4.625" style="14" customWidth="1"/>
    <col min="13842" max="13843" width="5.625" style="14" customWidth="1"/>
    <col min="13844" max="14081" width="9" style="14"/>
    <col min="14082" max="14082" width="5.625" style="14" customWidth="1"/>
    <col min="14083" max="14083" width="15.625" style="14" customWidth="1"/>
    <col min="14084" max="14084" width="4.625" style="14" customWidth="1"/>
    <col min="14085" max="14085" width="5.625" style="14" customWidth="1"/>
    <col min="14086" max="14086" width="15.625" style="14" customWidth="1"/>
    <col min="14087" max="14088" width="4.625" style="14" customWidth="1"/>
    <col min="14089" max="14089" width="15.625" style="14" customWidth="1"/>
    <col min="14090" max="14090" width="9.875" style="14" customWidth="1"/>
    <col min="14091" max="14092" width="4.625" style="14" customWidth="1"/>
    <col min="14093" max="14093" width="9" style="14"/>
    <col min="14094" max="14095" width="4.625" style="14" customWidth="1"/>
    <col min="14096" max="14096" width="20.625" style="14" customWidth="1"/>
    <col min="14097" max="14097" width="4.625" style="14" customWidth="1"/>
    <col min="14098" max="14099" width="5.625" style="14" customWidth="1"/>
    <col min="14100" max="14337" width="9" style="14"/>
    <col min="14338" max="14338" width="5.625" style="14" customWidth="1"/>
    <col min="14339" max="14339" width="15.625" style="14" customWidth="1"/>
    <col min="14340" max="14340" width="4.625" style="14" customWidth="1"/>
    <col min="14341" max="14341" width="5.625" style="14" customWidth="1"/>
    <col min="14342" max="14342" width="15.625" style="14" customWidth="1"/>
    <col min="14343" max="14344" width="4.625" style="14" customWidth="1"/>
    <col min="14345" max="14345" width="15.625" style="14" customWidth="1"/>
    <col min="14346" max="14346" width="9.875" style="14" customWidth="1"/>
    <col min="14347" max="14348" width="4.625" style="14" customWidth="1"/>
    <col min="14349" max="14349" width="9" style="14"/>
    <col min="14350" max="14351" width="4.625" style="14" customWidth="1"/>
    <col min="14352" max="14352" width="20.625" style="14" customWidth="1"/>
    <col min="14353" max="14353" width="4.625" style="14" customWidth="1"/>
    <col min="14354" max="14355" width="5.625" style="14" customWidth="1"/>
    <col min="14356" max="14593" width="9" style="14"/>
    <col min="14594" max="14594" width="5.625" style="14" customWidth="1"/>
    <col min="14595" max="14595" width="15.625" style="14" customWidth="1"/>
    <col min="14596" max="14596" width="4.625" style="14" customWidth="1"/>
    <col min="14597" max="14597" width="5.625" style="14" customWidth="1"/>
    <col min="14598" max="14598" width="15.625" style="14" customWidth="1"/>
    <col min="14599" max="14600" width="4.625" style="14" customWidth="1"/>
    <col min="14601" max="14601" width="15.625" style="14" customWidth="1"/>
    <col min="14602" max="14602" width="9.875" style="14" customWidth="1"/>
    <col min="14603" max="14604" width="4.625" style="14" customWidth="1"/>
    <col min="14605" max="14605" width="9" style="14"/>
    <col min="14606" max="14607" width="4.625" style="14" customWidth="1"/>
    <col min="14608" max="14608" width="20.625" style="14" customWidth="1"/>
    <col min="14609" max="14609" width="4.625" style="14" customWidth="1"/>
    <col min="14610" max="14611" width="5.625" style="14" customWidth="1"/>
    <col min="14612" max="14849" width="9" style="14"/>
    <col min="14850" max="14850" width="5.625" style="14" customWidth="1"/>
    <col min="14851" max="14851" width="15.625" style="14" customWidth="1"/>
    <col min="14852" max="14852" width="4.625" style="14" customWidth="1"/>
    <col min="14853" max="14853" width="5.625" style="14" customWidth="1"/>
    <col min="14854" max="14854" width="15.625" style="14" customWidth="1"/>
    <col min="14855" max="14856" width="4.625" style="14" customWidth="1"/>
    <col min="14857" max="14857" width="15.625" style="14" customWidth="1"/>
    <col min="14858" max="14858" width="9.875" style="14" customWidth="1"/>
    <col min="14859" max="14860" width="4.625" style="14" customWidth="1"/>
    <col min="14861" max="14861" width="9" style="14"/>
    <col min="14862" max="14863" width="4.625" style="14" customWidth="1"/>
    <col min="14864" max="14864" width="20.625" style="14" customWidth="1"/>
    <col min="14865" max="14865" width="4.625" style="14" customWidth="1"/>
    <col min="14866" max="14867" width="5.625" style="14" customWidth="1"/>
    <col min="14868" max="15105" width="9" style="14"/>
    <col min="15106" max="15106" width="5.625" style="14" customWidth="1"/>
    <col min="15107" max="15107" width="15.625" style="14" customWidth="1"/>
    <col min="15108" max="15108" width="4.625" style="14" customWidth="1"/>
    <col min="15109" max="15109" width="5.625" style="14" customWidth="1"/>
    <col min="15110" max="15110" width="15.625" style="14" customWidth="1"/>
    <col min="15111" max="15112" width="4.625" style="14" customWidth="1"/>
    <col min="15113" max="15113" width="15.625" style="14" customWidth="1"/>
    <col min="15114" max="15114" width="9.875" style="14" customWidth="1"/>
    <col min="15115" max="15116" width="4.625" style="14" customWidth="1"/>
    <col min="15117" max="15117" width="9" style="14"/>
    <col min="15118" max="15119" width="4.625" style="14" customWidth="1"/>
    <col min="15120" max="15120" width="20.625" style="14" customWidth="1"/>
    <col min="15121" max="15121" width="4.625" style="14" customWidth="1"/>
    <col min="15122" max="15123" width="5.625" style="14" customWidth="1"/>
    <col min="15124" max="15361" width="9" style="14"/>
    <col min="15362" max="15362" width="5.625" style="14" customWidth="1"/>
    <col min="15363" max="15363" width="15.625" style="14" customWidth="1"/>
    <col min="15364" max="15364" width="4.625" style="14" customWidth="1"/>
    <col min="15365" max="15365" width="5.625" style="14" customWidth="1"/>
    <col min="15366" max="15366" width="15.625" style="14" customWidth="1"/>
    <col min="15367" max="15368" width="4.625" style="14" customWidth="1"/>
    <col min="15369" max="15369" width="15.625" style="14" customWidth="1"/>
    <col min="15370" max="15370" width="9.875" style="14" customWidth="1"/>
    <col min="15371" max="15372" width="4.625" style="14" customWidth="1"/>
    <col min="15373" max="15373" width="9" style="14"/>
    <col min="15374" max="15375" width="4.625" style="14" customWidth="1"/>
    <col min="15376" max="15376" width="20.625" style="14" customWidth="1"/>
    <col min="15377" max="15377" width="4.625" style="14" customWidth="1"/>
    <col min="15378" max="15379" width="5.625" style="14" customWidth="1"/>
    <col min="15380" max="15617" width="9" style="14"/>
    <col min="15618" max="15618" width="5.625" style="14" customWidth="1"/>
    <col min="15619" max="15619" width="15.625" style="14" customWidth="1"/>
    <col min="15620" max="15620" width="4.625" style="14" customWidth="1"/>
    <col min="15621" max="15621" width="5.625" style="14" customWidth="1"/>
    <col min="15622" max="15622" width="15.625" style="14" customWidth="1"/>
    <col min="15623" max="15624" width="4.625" style="14" customWidth="1"/>
    <col min="15625" max="15625" width="15.625" style="14" customWidth="1"/>
    <col min="15626" max="15626" width="9.875" style="14" customWidth="1"/>
    <col min="15627" max="15628" width="4.625" style="14" customWidth="1"/>
    <col min="15629" max="15629" width="9" style="14"/>
    <col min="15630" max="15631" width="4.625" style="14" customWidth="1"/>
    <col min="15632" max="15632" width="20.625" style="14" customWidth="1"/>
    <col min="15633" max="15633" width="4.625" style="14" customWidth="1"/>
    <col min="15634" max="15635" width="5.625" style="14" customWidth="1"/>
    <col min="15636" max="15873" width="9" style="14"/>
    <col min="15874" max="15874" width="5.625" style="14" customWidth="1"/>
    <col min="15875" max="15875" width="15.625" style="14" customWidth="1"/>
    <col min="15876" max="15876" width="4.625" style="14" customWidth="1"/>
    <col min="15877" max="15877" width="5.625" style="14" customWidth="1"/>
    <col min="15878" max="15878" width="15.625" style="14" customWidth="1"/>
    <col min="15879" max="15880" width="4.625" style="14" customWidth="1"/>
    <col min="15881" max="15881" width="15.625" style="14" customWidth="1"/>
    <col min="15882" max="15882" width="9.875" style="14" customWidth="1"/>
    <col min="15883" max="15884" width="4.625" style="14" customWidth="1"/>
    <col min="15885" max="15885" width="9" style="14"/>
    <col min="15886" max="15887" width="4.625" style="14" customWidth="1"/>
    <col min="15888" max="15888" width="20.625" style="14" customWidth="1"/>
    <col min="15889" max="15889" width="4.625" style="14" customWidth="1"/>
    <col min="15890" max="15891" width="5.625" style="14" customWidth="1"/>
    <col min="15892" max="16129" width="9" style="14"/>
    <col min="16130" max="16130" width="5.625" style="14" customWidth="1"/>
    <col min="16131" max="16131" width="15.625" style="14" customWidth="1"/>
    <col min="16132" max="16132" width="4.625" style="14" customWidth="1"/>
    <col min="16133" max="16133" width="5.625" style="14" customWidth="1"/>
    <col min="16134" max="16134" width="15.625" style="14" customWidth="1"/>
    <col min="16135" max="16136" width="4.625" style="14" customWidth="1"/>
    <col min="16137" max="16137" width="15.625" style="14" customWidth="1"/>
    <col min="16138" max="16138" width="9.875" style="14" customWidth="1"/>
    <col min="16139" max="16140" width="4.625" style="14" customWidth="1"/>
    <col min="16141" max="16141" width="9" style="14"/>
    <col min="16142" max="16143" width="4.625" style="14" customWidth="1"/>
    <col min="16144" max="16144" width="20.625" style="14" customWidth="1"/>
    <col min="16145" max="16145" width="4.625" style="14" customWidth="1"/>
    <col min="16146" max="16147" width="5.625" style="14" customWidth="1"/>
    <col min="16148" max="16384" width="9" style="14"/>
  </cols>
  <sheetData>
    <row r="1" spans="1:20" ht="17.25" x14ac:dyDescent="0.15">
      <c r="A1" s="133" t="s">
        <v>22</v>
      </c>
      <c r="B1" s="92"/>
      <c r="C1" s="92"/>
      <c r="D1" s="92"/>
      <c r="E1" s="92"/>
      <c r="F1" s="92"/>
      <c r="G1" s="92"/>
      <c r="H1" s="93"/>
      <c r="I1" s="92"/>
      <c r="J1" s="92"/>
      <c r="K1" s="92"/>
      <c r="L1" s="93"/>
      <c r="M1" s="92"/>
      <c r="N1" s="92"/>
      <c r="O1" s="92"/>
      <c r="P1" s="92"/>
      <c r="Q1" s="92"/>
      <c r="R1" s="92"/>
      <c r="S1" s="92"/>
      <c r="T1" s="92"/>
    </row>
    <row r="2" spans="1:20" x14ac:dyDescent="0.15">
      <c r="A2" s="92"/>
      <c r="B2" s="92"/>
      <c r="C2" s="92"/>
      <c r="D2" s="92"/>
      <c r="E2" s="92"/>
      <c r="F2" s="92"/>
      <c r="G2" s="92"/>
      <c r="H2" s="93"/>
      <c r="I2" s="92"/>
      <c r="J2" s="92"/>
      <c r="K2" s="92"/>
      <c r="L2" s="93"/>
      <c r="M2" s="92"/>
      <c r="N2" s="92"/>
      <c r="O2" s="92"/>
      <c r="P2" s="92"/>
      <c r="Q2" s="92"/>
      <c r="R2" s="92"/>
      <c r="S2" s="92"/>
      <c r="T2" s="92"/>
    </row>
    <row r="3" spans="1:20" ht="18" customHeight="1" x14ac:dyDescent="0.15">
      <c r="A3" s="97"/>
      <c r="B3" s="97"/>
      <c r="C3" s="92"/>
      <c r="D3" s="96" t="s">
        <v>147</v>
      </c>
      <c r="E3" s="92"/>
      <c r="F3" s="92"/>
      <c r="G3" s="96"/>
      <c r="H3" s="96" t="s">
        <v>186</v>
      </c>
      <c r="I3" s="92"/>
      <c r="J3" s="92"/>
      <c r="K3" s="96"/>
      <c r="L3" s="103" t="s">
        <v>187</v>
      </c>
      <c r="M3" s="96"/>
      <c r="N3" s="96"/>
      <c r="O3" s="96" t="s">
        <v>188</v>
      </c>
      <c r="P3" s="96"/>
      <c r="Q3" s="92"/>
      <c r="R3" s="112"/>
      <c r="S3" s="112"/>
      <c r="T3" s="112"/>
    </row>
    <row r="4" spans="1:20" ht="18" customHeight="1" x14ac:dyDescent="0.15">
      <c r="A4" s="127"/>
      <c r="B4" s="127"/>
      <c r="C4" s="92"/>
      <c r="D4" s="94" t="s">
        <v>23</v>
      </c>
      <c r="E4" s="94" t="s">
        <v>2</v>
      </c>
      <c r="F4" s="95" t="s">
        <v>100</v>
      </c>
      <c r="G4" s="96"/>
      <c r="H4" s="94" t="s">
        <v>23</v>
      </c>
      <c r="I4" s="94" t="s">
        <v>24</v>
      </c>
      <c r="J4" s="94" t="s">
        <v>1</v>
      </c>
      <c r="K4" s="96"/>
      <c r="L4" s="94" t="s">
        <v>23</v>
      </c>
      <c r="M4" s="94" t="s">
        <v>25</v>
      </c>
      <c r="N4" s="96"/>
      <c r="O4" s="94" t="s">
        <v>23</v>
      </c>
      <c r="P4" s="94" t="s">
        <v>26</v>
      </c>
      <c r="Q4" s="92"/>
      <c r="R4" s="127"/>
      <c r="S4" s="127"/>
      <c r="T4" s="127"/>
    </row>
    <row r="5" spans="1:20" ht="18" customHeight="1" x14ac:dyDescent="0.15">
      <c r="A5" s="97"/>
      <c r="B5" s="97"/>
      <c r="C5" s="92"/>
      <c r="D5" s="98">
        <v>1</v>
      </c>
      <c r="E5" s="99" t="s">
        <v>91</v>
      </c>
      <c r="F5" s="169"/>
      <c r="G5" s="96"/>
      <c r="H5" s="98">
        <v>1</v>
      </c>
      <c r="I5" s="99" t="s">
        <v>27</v>
      </c>
      <c r="J5" s="326" t="s">
        <v>28</v>
      </c>
      <c r="K5" s="96"/>
      <c r="L5" s="98">
        <v>1</v>
      </c>
      <c r="M5" s="100" t="s">
        <v>29</v>
      </c>
      <c r="N5" s="96"/>
      <c r="O5" s="98">
        <v>1</v>
      </c>
      <c r="P5" s="100" t="s">
        <v>30</v>
      </c>
      <c r="Q5" s="92"/>
      <c r="R5" s="127"/>
      <c r="S5" s="101"/>
      <c r="T5" s="127"/>
    </row>
    <row r="6" spans="1:20" ht="18" customHeight="1" x14ac:dyDescent="0.15">
      <c r="A6" s="97"/>
      <c r="B6" s="97"/>
      <c r="C6" s="92"/>
      <c r="D6" s="98">
        <v>2</v>
      </c>
      <c r="E6" s="104" t="s">
        <v>99</v>
      </c>
      <c r="F6" s="105"/>
      <c r="G6" s="103"/>
      <c r="H6" s="98">
        <v>2</v>
      </c>
      <c r="I6" s="99" t="s">
        <v>31</v>
      </c>
      <c r="J6" s="327"/>
      <c r="K6" s="96"/>
      <c r="L6" s="98">
        <v>2</v>
      </c>
      <c r="M6" s="100" t="s">
        <v>32</v>
      </c>
      <c r="N6" s="96"/>
      <c r="O6" s="98">
        <v>2</v>
      </c>
      <c r="P6" s="100" t="s">
        <v>33</v>
      </c>
      <c r="Q6" s="92"/>
      <c r="R6" s="127"/>
      <c r="S6" s="101"/>
      <c r="T6" s="127"/>
    </row>
    <row r="7" spans="1:20" ht="18" customHeight="1" x14ac:dyDescent="0.15">
      <c r="A7" s="97"/>
      <c r="B7" s="97"/>
      <c r="C7" s="92"/>
      <c r="D7" s="322">
        <v>3</v>
      </c>
      <c r="E7" s="321" t="s">
        <v>213</v>
      </c>
      <c r="F7" s="320"/>
      <c r="G7" s="103"/>
      <c r="H7" s="98">
        <v>3</v>
      </c>
      <c r="I7" s="99" t="s">
        <v>34</v>
      </c>
      <c r="J7" s="327"/>
      <c r="K7" s="96"/>
      <c r="L7" s="98">
        <v>3</v>
      </c>
      <c r="M7" s="100" t="s">
        <v>35</v>
      </c>
      <c r="N7" s="96"/>
      <c r="O7" s="98">
        <v>3</v>
      </c>
      <c r="P7" s="100" t="s">
        <v>36</v>
      </c>
      <c r="Q7" s="92"/>
      <c r="R7" s="127"/>
      <c r="S7" s="101"/>
      <c r="T7" s="127"/>
    </row>
    <row r="8" spans="1:20" ht="18" customHeight="1" x14ac:dyDescent="0.15">
      <c r="A8" s="97"/>
      <c r="B8" s="97"/>
      <c r="C8" s="92"/>
      <c r="D8" s="322"/>
      <c r="E8" s="321"/>
      <c r="F8" s="320"/>
      <c r="G8" s="103"/>
      <c r="H8" s="98">
        <v>4</v>
      </c>
      <c r="I8" s="108" t="s">
        <v>37</v>
      </c>
      <c r="J8" s="327"/>
      <c r="K8" s="96"/>
      <c r="L8" s="98">
        <v>4</v>
      </c>
      <c r="M8" s="100" t="s">
        <v>146</v>
      </c>
      <c r="N8" s="106"/>
      <c r="O8" s="98">
        <v>4</v>
      </c>
      <c r="P8" s="109" t="s">
        <v>38</v>
      </c>
      <c r="Q8" s="92"/>
      <c r="R8" s="127"/>
      <c r="S8" s="101"/>
      <c r="T8" s="127"/>
    </row>
    <row r="9" spans="1:20" ht="18" customHeight="1" x14ac:dyDescent="0.15">
      <c r="A9" s="97"/>
      <c r="B9" s="97"/>
      <c r="C9" s="92"/>
      <c r="D9" s="322"/>
      <c r="E9" s="321"/>
      <c r="F9" s="320"/>
      <c r="G9" s="107"/>
      <c r="H9" s="98">
        <v>5</v>
      </c>
      <c r="I9" s="108" t="s">
        <v>39</v>
      </c>
      <c r="J9" s="327"/>
      <c r="K9" s="110"/>
      <c r="L9" s="111">
        <v>5</v>
      </c>
      <c r="M9" s="102" t="s">
        <v>40</v>
      </c>
      <c r="N9" s="112"/>
      <c r="O9" s="98">
        <v>5</v>
      </c>
      <c r="P9" s="109" t="s">
        <v>41</v>
      </c>
      <c r="Q9" s="92"/>
      <c r="R9" s="127"/>
      <c r="S9" s="101"/>
      <c r="T9" s="127"/>
    </row>
    <row r="10" spans="1:20" ht="18" customHeight="1" x14ac:dyDescent="0.15">
      <c r="A10" s="97"/>
      <c r="B10" s="97"/>
      <c r="C10" s="92"/>
      <c r="D10" s="135" t="s">
        <v>148</v>
      </c>
      <c r="E10" s="136"/>
      <c r="F10" s="107"/>
      <c r="G10" s="107"/>
      <c r="H10" s="98">
        <v>6</v>
      </c>
      <c r="I10" s="99" t="s">
        <v>42</v>
      </c>
      <c r="J10" s="327"/>
      <c r="K10" s="110"/>
      <c r="L10" s="111">
        <v>6</v>
      </c>
      <c r="M10" s="102" t="s">
        <v>43</v>
      </c>
      <c r="N10" s="112"/>
      <c r="O10" s="98">
        <v>6</v>
      </c>
      <c r="P10" s="100" t="s">
        <v>44</v>
      </c>
      <c r="Q10" s="92"/>
      <c r="R10" s="127"/>
      <c r="S10" s="101"/>
      <c r="T10" s="127"/>
    </row>
    <row r="11" spans="1:20" ht="18" customHeight="1" x14ac:dyDescent="0.15">
      <c r="A11" s="97"/>
      <c r="B11" s="97"/>
      <c r="C11" s="92"/>
      <c r="D11" s="137" t="s">
        <v>23</v>
      </c>
      <c r="E11" s="137" t="s">
        <v>2</v>
      </c>
      <c r="F11" s="95" t="s">
        <v>1</v>
      </c>
      <c r="G11" s="103"/>
      <c r="H11" s="131">
        <v>7</v>
      </c>
      <c r="I11" s="132" t="s">
        <v>101</v>
      </c>
      <c r="J11" s="327"/>
      <c r="K11" s="110"/>
      <c r="L11" s="111">
        <v>7</v>
      </c>
      <c r="M11" s="102" t="s">
        <v>46</v>
      </c>
      <c r="N11" s="112"/>
      <c r="O11" s="98">
        <v>7</v>
      </c>
      <c r="P11" s="100" t="s">
        <v>47</v>
      </c>
      <c r="Q11" s="92"/>
      <c r="R11" s="127"/>
      <c r="S11" s="101"/>
      <c r="T11" s="127"/>
    </row>
    <row r="12" spans="1:20" ht="18" customHeight="1" x14ac:dyDescent="0.15">
      <c r="A12" s="97"/>
      <c r="B12" s="97"/>
      <c r="C12" s="92"/>
      <c r="D12" s="138">
        <v>1</v>
      </c>
      <c r="E12" s="139" t="s">
        <v>123</v>
      </c>
      <c r="F12" s="4"/>
      <c r="G12" s="110"/>
      <c r="H12" s="131">
        <v>8</v>
      </c>
      <c r="I12" s="108" t="s">
        <v>45</v>
      </c>
      <c r="J12" s="328"/>
      <c r="K12" s="110"/>
      <c r="L12" s="98">
        <v>8</v>
      </c>
      <c r="M12" s="102" t="s">
        <v>50</v>
      </c>
      <c r="N12" s="112"/>
      <c r="O12" s="98">
        <v>8</v>
      </c>
      <c r="P12" s="113" t="s">
        <v>51</v>
      </c>
      <c r="Q12" s="92"/>
      <c r="R12" s="127"/>
      <c r="S12" s="101"/>
      <c r="T12" s="127"/>
    </row>
    <row r="13" spans="1:20" ht="18" customHeight="1" x14ac:dyDescent="0.15">
      <c r="A13" s="97"/>
      <c r="B13" s="97"/>
      <c r="C13" s="92"/>
      <c r="D13" s="138">
        <v>2</v>
      </c>
      <c r="E13" s="139" t="s">
        <v>124</v>
      </c>
      <c r="F13" s="4"/>
      <c r="G13" s="110"/>
      <c r="H13" s="131">
        <v>9</v>
      </c>
      <c r="I13" s="113" t="s">
        <v>48</v>
      </c>
      <c r="J13" s="326" t="s">
        <v>49</v>
      </c>
      <c r="K13" s="110"/>
      <c r="L13" s="98">
        <v>9</v>
      </c>
      <c r="M13" s="102" t="s">
        <v>53</v>
      </c>
      <c r="N13" s="112"/>
      <c r="O13" s="110"/>
      <c r="P13" s="92"/>
      <c r="Q13" s="92"/>
      <c r="R13" s="127"/>
      <c r="S13" s="101"/>
      <c r="T13" s="127"/>
    </row>
    <row r="14" spans="1:20" ht="18" customHeight="1" x14ac:dyDescent="0.15">
      <c r="A14" s="97"/>
      <c r="B14" s="97"/>
      <c r="C14" s="92"/>
      <c r="D14" s="138">
        <v>3</v>
      </c>
      <c r="E14" s="140" t="s">
        <v>125</v>
      </c>
      <c r="F14" s="113"/>
      <c r="G14" s="110"/>
      <c r="H14" s="131">
        <v>10</v>
      </c>
      <c r="I14" s="113" t="s">
        <v>52</v>
      </c>
      <c r="J14" s="327"/>
      <c r="K14" s="110"/>
      <c r="L14" s="106"/>
      <c r="M14" s="107"/>
      <c r="N14" s="112"/>
      <c r="O14" s="110"/>
      <c r="P14" s="92"/>
      <c r="Q14" s="92"/>
      <c r="R14" s="127"/>
      <c r="S14" s="101"/>
      <c r="T14" s="127"/>
    </row>
    <row r="15" spans="1:20" ht="18" customHeight="1" x14ac:dyDescent="0.15">
      <c r="A15" s="97"/>
      <c r="B15" s="97"/>
      <c r="C15" s="92"/>
      <c r="D15" s="138">
        <v>4</v>
      </c>
      <c r="E15" s="141" t="s">
        <v>126</v>
      </c>
      <c r="F15" s="113"/>
      <c r="G15" s="110"/>
      <c r="H15" s="131">
        <v>11</v>
      </c>
      <c r="I15" s="113" t="s">
        <v>54</v>
      </c>
      <c r="J15" s="327"/>
      <c r="K15" s="110"/>
      <c r="L15" s="106"/>
      <c r="M15" s="103"/>
      <c r="N15" s="110"/>
      <c r="O15" s="110"/>
      <c r="P15" s="110"/>
      <c r="Q15" s="92"/>
      <c r="R15" s="127"/>
      <c r="S15" s="101"/>
      <c r="T15" s="127"/>
    </row>
    <row r="16" spans="1:20" ht="18" customHeight="1" x14ac:dyDescent="0.15">
      <c r="A16" s="97"/>
      <c r="B16" s="97"/>
      <c r="C16" s="92"/>
      <c r="D16" s="92"/>
      <c r="E16" s="110"/>
      <c r="F16" s="110"/>
      <c r="G16" s="110"/>
      <c r="H16" s="131">
        <v>12</v>
      </c>
      <c r="I16" s="113" t="s">
        <v>55</v>
      </c>
      <c r="J16" s="327"/>
      <c r="K16" s="110"/>
      <c r="L16" s="106"/>
      <c r="M16" s="110"/>
      <c r="N16" s="110"/>
      <c r="O16" s="110"/>
      <c r="P16" s="110"/>
      <c r="Q16" s="92"/>
      <c r="R16" s="127"/>
      <c r="S16" s="101"/>
      <c r="T16" s="127"/>
    </row>
    <row r="17" spans="1:20" ht="18" customHeight="1" x14ac:dyDescent="0.15">
      <c r="A17" s="97"/>
      <c r="B17" s="97"/>
      <c r="C17" s="92"/>
      <c r="D17" s="92" t="s">
        <v>205</v>
      </c>
      <c r="E17" s="110"/>
      <c r="F17" s="110"/>
      <c r="G17" s="110"/>
      <c r="H17" s="131">
        <v>13</v>
      </c>
      <c r="I17" s="114" t="s">
        <v>56</v>
      </c>
      <c r="J17" s="328"/>
      <c r="K17" s="110"/>
      <c r="L17" s="106"/>
      <c r="M17" s="110"/>
      <c r="N17" s="110"/>
      <c r="O17" s="110"/>
      <c r="P17" s="110"/>
      <c r="Q17" s="92"/>
      <c r="R17" s="127"/>
      <c r="S17" s="101"/>
      <c r="T17" s="127"/>
    </row>
    <row r="18" spans="1:20" ht="18" customHeight="1" x14ac:dyDescent="0.15">
      <c r="A18" s="97"/>
      <c r="B18" s="97"/>
      <c r="C18" s="92"/>
      <c r="D18" s="137" t="s">
        <v>23</v>
      </c>
      <c r="E18" s="137" t="s">
        <v>189</v>
      </c>
      <c r="F18" s="95"/>
      <c r="G18" s="110"/>
      <c r="H18" s="131">
        <v>14</v>
      </c>
      <c r="I18" s="113" t="s">
        <v>57</v>
      </c>
      <c r="J18" s="326" t="s">
        <v>58</v>
      </c>
      <c r="K18" s="110"/>
      <c r="L18" s="106"/>
      <c r="M18" s="110"/>
      <c r="N18" s="110"/>
      <c r="O18" s="110"/>
      <c r="P18" s="110"/>
      <c r="Q18" s="92"/>
      <c r="R18" s="127"/>
      <c r="S18" s="101"/>
      <c r="T18" s="127"/>
    </row>
    <row r="19" spans="1:20" ht="18" customHeight="1" x14ac:dyDescent="0.15">
      <c r="A19" s="97"/>
      <c r="B19" s="97"/>
      <c r="C19" s="92"/>
      <c r="D19" s="138">
        <v>1</v>
      </c>
      <c r="E19" s="139" t="s">
        <v>192</v>
      </c>
      <c r="F19" s="4"/>
      <c r="G19" s="110"/>
      <c r="H19" s="131">
        <v>15</v>
      </c>
      <c r="I19" s="113" t="s">
        <v>59</v>
      </c>
      <c r="J19" s="327"/>
      <c r="K19" s="110"/>
      <c r="L19" s="106"/>
      <c r="M19" s="110"/>
      <c r="N19" s="110"/>
      <c r="O19" s="110"/>
      <c r="P19" s="110"/>
      <c r="Q19" s="92"/>
      <c r="R19" s="127"/>
      <c r="S19" s="101"/>
      <c r="T19" s="127"/>
    </row>
    <row r="20" spans="1:20" ht="18" customHeight="1" x14ac:dyDescent="0.15">
      <c r="A20" s="97"/>
      <c r="B20" s="97"/>
      <c r="C20" s="92"/>
      <c r="D20" s="138">
        <v>2</v>
      </c>
      <c r="E20" s="139" t="s">
        <v>193</v>
      </c>
      <c r="F20" s="4"/>
      <c r="G20" s="110"/>
      <c r="H20" s="131">
        <v>16</v>
      </c>
      <c r="I20" s="113" t="s">
        <v>60</v>
      </c>
      <c r="J20" s="328"/>
      <c r="K20" s="110"/>
      <c r="L20" s="106"/>
      <c r="M20" s="110"/>
      <c r="N20" s="110"/>
      <c r="O20" s="110"/>
      <c r="P20" s="110"/>
      <c r="Q20" s="92"/>
      <c r="R20" s="127"/>
      <c r="S20" s="101"/>
      <c r="T20" s="127"/>
    </row>
    <row r="21" spans="1:20" ht="18" customHeight="1" x14ac:dyDescent="0.15">
      <c r="A21" s="97"/>
      <c r="B21" s="97"/>
      <c r="C21" s="92"/>
      <c r="D21" s="138">
        <v>3</v>
      </c>
      <c r="E21" s="139" t="s">
        <v>194</v>
      </c>
      <c r="F21" s="113"/>
      <c r="G21" s="110"/>
      <c r="H21" s="131">
        <v>17</v>
      </c>
      <c r="I21" s="113" t="s">
        <v>61</v>
      </c>
      <c r="J21" s="326" t="s">
        <v>62</v>
      </c>
      <c r="K21" s="110"/>
      <c r="L21" s="106"/>
      <c r="M21" s="110"/>
      <c r="N21" s="110"/>
      <c r="O21" s="110"/>
      <c r="P21" s="110"/>
      <c r="Q21" s="92"/>
      <c r="R21" s="127"/>
      <c r="S21" s="101"/>
      <c r="T21" s="127"/>
    </row>
    <row r="22" spans="1:20" ht="18" customHeight="1" x14ac:dyDescent="0.15">
      <c r="A22" s="110"/>
      <c r="B22" s="110"/>
      <c r="C22" s="92"/>
      <c r="D22" s="138">
        <v>4</v>
      </c>
      <c r="E22" s="140" t="s">
        <v>195</v>
      </c>
      <c r="F22" s="113"/>
      <c r="G22" s="110"/>
      <c r="H22" s="131">
        <v>18</v>
      </c>
      <c r="I22" s="113" t="s">
        <v>63</v>
      </c>
      <c r="J22" s="327"/>
      <c r="K22" s="110"/>
      <c r="L22" s="106"/>
      <c r="M22" s="110"/>
      <c r="N22" s="110"/>
      <c r="O22" s="110"/>
      <c r="P22" s="110"/>
      <c r="Q22" s="92"/>
      <c r="R22" s="127"/>
      <c r="S22" s="101"/>
      <c r="T22" s="127"/>
    </row>
    <row r="23" spans="1:20" ht="18" customHeight="1" x14ac:dyDescent="0.15">
      <c r="A23" s="92"/>
      <c r="B23" s="92"/>
      <c r="C23" s="92"/>
      <c r="D23" s="138">
        <v>5</v>
      </c>
      <c r="E23" s="141" t="s">
        <v>196</v>
      </c>
      <c r="F23" s="113"/>
      <c r="G23" s="110"/>
      <c r="H23" s="131">
        <v>19</v>
      </c>
      <c r="I23" s="113" t="s">
        <v>64</v>
      </c>
      <c r="J23" s="327"/>
      <c r="K23" s="110"/>
      <c r="L23" s="106"/>
      <c r="M23" s="110"/>
      <c r="N23" s="110"/>
      <c r="O23" s="110"/>
      <c r="P23" s="110"/>
      <c r="Q23" s="92"/>
      <c r="R23" s="127"/>
      <c r="S23" s="101"/>
      <c r="T23" s="127"/>
    </row>
    <row r="24" spans="1:20" ht="18" customHeight="1" x14ac:dyDescent="0.15">
      <c r="A24" s="92"/>
      <c r="B24" s="92"/>
      <c r="C24" s="92"/>
      <c r="D24" s="138">
        <v>6</v>
      </c>
      <c r="E24" s="141" t="s">
        <v>197</v>
      </c>
      <c r="F24" s="113"/>
      <c r="G24" s="110"/>
      <c r="H24" s="131">
        <v>20</v>
      </c>
      <c r="I24" s="113" t="s">
        <v>65</v>
      </c>
      <c r="J24" s="327"/>
      <c r="K24" s="92"/>
      <c r="L24" s="93"/>
      <c r="M24" s="92"/>
      <c r="N24" s="92"/>
      <c r="O24" s="110"/>
      <c r="P24" s="110"/>
      <c r="Q24" s="92"/>
      <c r="R24" s="127"/>
      <c r="S24" s="101"/>
      <c r="T24" s="127"/>
    </row>
    <row r="25" spans="1:20" ht="18" customHeight="1" x14ac:dyDescent="0.15">
      <c r="A25" s="92"/>
      <c r="B25" s="92"/>
      <c r="C25" s="92"/>
      <c r="D25" s="138">
        <v>7</v>
      </c>
      <c r="E25" s="141" t="s">
        <v>198</v>
      </c>
      <c r="F25" s="113"/>
      <c r="G25" s="92"/>
      <c r="H25" s="131">
        <v>21</v>
      </c>
      <c r="I25" s="113" t="s">
        <v>66</v>
      </c>
      <c r="J25" s="327"/>
      <c r="K25" s="92"/>
      <c r="L25" s="93"/>
      <c r="M25" s="92"/>
      <c r="N25" s="92"/>
      <c r="O25" s="110"/>
      <c r="P25" s="110"/>
      <c r="Q25" s="92"/>
      <c r="R25" s="127"/>
      <c r="S25" s="101"/>
      <c r="T25" s="127"/>
    </row>
    <row r="26" spans="1:20" ht="18" customHeight="1" x14ac:dyDescent="0.15">
      <c r="A26" s="92"/>
      <c r="B26" s="92"/>
      <c r="C26" s="92"/>
      <c r="D26" s="138">
        <v>8</v>
      </c>
      <c r="E26" s="141" t="s">
        <v>199</v>
      </c>
      <c r="F26" s="113"/>
      <c r="G26" s="92"/>
      <c r="H26" s="131">
        <v>22</v>
      </c>
      <c r="I26" s="113" t="s">
        <v>67</v>
      </c>
      <c r="J26" s="327"/>
      <c r="K26" s="92"/>
      <c r="L26" s="93"/>
      <c r="M26" s="92"/>
      <c r="N26" s="92"/>
      <c r="O26" s="92"/>
      <c r="P26" s="92"/>
      <c r="Q26" s="92"/>
      <c r="R26" s="127"/>
      <c r="S26" s="101"/>
      <c r="T26" s="127"/>
    </row>
    <row r="27" spans="1:20" ht="18" customHeight="1" x14ac:dyDescent="0.15">
      <c r="A27" s="92"/>
      <c r="B27" s="92"/>
      <c r="C27" s="92"/>
      <c r="D27" s="138">
        <v>9</v>
      </c>
      <c r="E27" s="141" t="s">
        <v>200</v>
      </c>
      <c r="F27" s="113"/>
      <c r="G27" s="92"/>
      <c r="H27" s="131">
        <v>23</v>
      </c>
      <c r="I27" s="113" t="s">
        <v>68</v>
      </c>
      <c r="J27" s="327"/>
      <c r="K27" s="92"/>
      <c r="L27" s="93"/>
      <c r="M27" s="92"/>
      <c r="N27" s="92"/>
      <c r="O27" s="92"/>
      <c r="P27" s="92"/>
      <c r="Q27" s="92"/>
      <c r="R27" s="127"/>
      <c r="S27" s="101"/>
      <c r="T27" s="127"/>
    </row>
    <row r="28" spans="1:20" ht="18" customHeight="1" x14ac:dyDescent="0.15">
      <c r="A28" s="92"/>
      <c r="B28" s="92"/>
      <c r="C28" s="92"/>
      <c r="D28" s="138">
        <v>10</v>
      </c>
      <c r="E28" s="141" t="s">
        <v>201</v>
      </c>
      <c r="F28" s="113"/>
      <c r="G28" s="92"/>
      <c r="H28" s="131">
        <v>24</v>
      </c>
      <c r="I28" s="114" t="s">
        <v>69</v>
      </c>
      <c r="J28" s="327"/>
      <c r="K28" s="92"/>
      <c r="L28" s="93"/>
      <c r="M28" s="92"/>
      <c r="N28" s="92"/>
      <c r="O28" s="92"/>
      <c r="P28" s="92"/>
      <c r="Q28" s="92"/>
      <c r="R28" s="112"/>
      <c r="S28" s="112"/>
      <c r="T28" s="112"/>
    </row>
    <row r="29" spans="1:20" ht="18" customHeight="1" x14ac:dyDescent="0.15">
      <c r="A29" s="92"/>
      <c r="B29" s="92"/>
      <c r="C29" s="92"/>
      <c r="D29" s="138">
        <v>11</v>
      </c>
      <c r="E29" s="141" t="s">
        <v>202</v>
      </c>
      <c r="F29" s="113"/>
      <c r="G29" s="92"/>
      <c r="H29" s="131">
        <v>25</v>
      </c>
      <c r="I29" s="113" t="s">
        <v>70</v>
      </c>
      <c r="J29" s="327"/>
      <c r="K29" s="92"/>
      <c r="L29" s="93"/>
      <c r="M29" s="92"/>
      <c r="N29" s="92"/>
      <c r="O29" s="92"/>
      <c r="P29" s="92"/>
      <c r="Q29" s="92"/>
      <c r="R29" s="127"/>
      <c r="S29" s="101"/>
      <c r="T29" s="127"/>
    </row>
    <row r="30" spans="1:20" ht="18" customHeight="1" x14ac:dyDescent="0.15">
      <c r="A30" s="92"/>
      <c r="B30" s="92"/>
      <c r="C30" s="92"/>
      <c r="D30" s="138">
        <v>12</v>
      </c>
      <c r="E30" s="141" t="s">
        <v>203</v>
      </c>
      <c r="F30" s="113"/>
      <c r="G30" s="92"/>
      <c r="H30" s="131">
        <v>26</v>
      </c>
      <c r="I30" s="115" t="s">
        <v>102</v>
      </c>
      <c r="J30" s="329" t="s">
        <v>0</v>
      </c>
      <c r="K30" s="92"/>
      <c r="L30" s="93"/>
      <c r="M30" s="92"/>
      <c r="N30" s="92"/>
      <c r="O30" s="92"/>
      <c r="P30" s="92"/>
      <c r="Q30" s="92"/>
      <c r="R30" s="127"/>
      <c r="S30" s="101"/>
      <c r="T30" s="127"/>
    </row>
    <row r="31" spans="1:20" ht="18" customHeight="1" x14ac:dyDescent="0.15">
      <c r="A31" s="92"/>
      <c r="B31" s="92"/>
      <c r="C31" s="92"/>
      <c r="D31" s="138">
        <v>13</v>
      </c>
      <c r="E31" s="141" t="s">
        <v>204</v>
      </c>
      <c r="F31" s="113"/>
      <c r="G31" s="92"/>
      <c r="H31" s="131">
        <v>27</v>
      </c>
      <c r="I31" s="115" t="s">
        <v>103</v>
      </c>
      <c r="J31" s="330"/>
      <c r="K31" s="92"/>
      <c r="L31" s="93"/>
      <c r="M31" s="92"/>
      <c r="N31" s="92"/>
      <c r="O31" s="92"/>
      <c r="P31" s="92"/>
      <c r="Q31" s="92"/>
      <c r="R31" s="127"/>
      <c r="S31" s="101"/>
      <c r="T31" s="127"/>
    </row>
    <row r="32" spans="1:20" ht="18" customHeight="1" x14ac:dyDescent="0.15">
      <c r="A32" s="92"/>
      <c r="B32" s="92"/>
      <c r="C32" s="92"/>
      <c r="D32" s="138">
        <v>14</v>
      </c>
      <c r="E32" s="141" t="s">
        <v>0</v>
      </c>
      <c r="F32" s="113"/>
      <c r="G32" s="92"/>
      <c r="H32" s="131">
        <v>28</v>
      </c>
      <c r="I32" s="115" t="s">
        <v>104</v>
      </c>
      <c r="J32" s="330"/>
      <c r="K32" s="92"/>
      <c r="L32" s="93"/>
      <c r="M32" s="92"/>
      <c r="N32" s="92"/>
      <c r="O32" s="92"/>
      <c r="P32" s="92"/>
      <c r="Q32" s="92"/>
      <c r="R32" s="127"/>
      <c r="S32" s="101"/>
      <c r="T32" s="127"/>
    </row>
    <row r="33" spans="1:20" ht="18" customHeight="1" x14ac:dyDescent="0.15">
      <c r="A33" s="92"/>
      <c r="B33" s="92"/>
      <c r="C33" s="92"/>
      <c r="D33" s="92"/>
      <c r="E33" s="92"/>
      <c r="F33" s="92"/>
      <c r="G33" s="92"/>
      <c r="H33" s="131">
        <v>29</v>
      </c>
      <c r="I33" s="115" t="s">
        <v>71</v>
      </c>
      <c r="J33" s="331"/>
      <c r="K33" s="92"/>
      <c r="L33" s="93"/>
      <c r="M33" s="92"/>
      <c r="N33" s="92"/>
      <c r="O33" s="92"/>
      <c r="P33" s="92"/>
      <c r="Q33" s="92"/>
      <c r="R33" s="127"/>
      <c r="S33" s="101"/>
      <c r="T33" s="127"/>
    </row>
    <row r="34" spans="1:20" ht="18" customHeight="1" x14ac:dyDescent="0.15">
      <c r="A34" s="92"/>
      <c r="B34" s="92"/>
      <c r="C34" s="92"/>
      <c r="D34" s="92"/>
      <c r="E34" s="92"/>
      <c r="F34" s="92"/>
      <c r="G34" s="92"/>
      <c r="H34" s="131">
        <v>30</v>
      </c>
      <c r="I34" s="114" t="s">
        <v>72</v>
      </c>
      <c r="J34" s="323" t="s">
        <v>73</v>
      </c>
      <c r="K34" s="92"/>
      <c r="L34" s="93"/>
      <c r="M34" s="92"/>
      <c r="N34" s="92"/>
      <c r="O34" s="92"/>
      <c r="P34" s="92"/>
      <c r="Q34" s="92"/>
      <c r="R34" s="127"/>
      <c r="S34" s="101"/>
      <c r="T34" s="127"/>
    </row>
    <row r="35" spans="1:20" ht="18" customHeight="1" x14ac:dyDescent="0.15">
      <c r="A35" s="92"/>
      <c r="B35" s="92"/>
      <c r="C35" s="92"/>
      <c r="D35" s="92"/>
      <c r="E35" s="92"/>
      <c r="F35" s="92"/>
      <c r="G35" s="92"/>
      <c r="H35" s="131">
        <v>31</v>
      </c>
      <c r="I35" s="114" t="s">
        <v>74</v>
      </c>
      <c r="J35" s="324"/>
      <c r="K35" s="92"/>
      <c r="L35" s="93"/>
      <c r="M35" s="92"/>
      <c r="N35" s="92"/>
      <c r="O35" s="92"/>
      <c r="P35" s="92"/>
      <c r="Q35" s="92"/>
      <c r="R35" s="127"/>
      <c r="S35" s="101"/>
      <c r="T35" s="127"/>
    </row>
    <row r="36" spans="1:20" ht="18" customHeight="1" x14ac:dyDescent="0.15">
      <c r="A36" s="92"/>
      <c r="B36" s="92"/>
      <c r="C36" s="92"/>
      <c r="D36" s="92"/>
      <c r="E36" s="92"/>
      <c r="F36" s="92"/>
      <c r="G36" s="92"/>
      <c r="H36" s="131">
        <v>32</v>
      </c>
      <c r="I36" s="114" t="s">
        <v>75</v>
      </c>
      <c r="J36" s="324"/>
      <c r="K36" s="92"/>
      <c r="L36" s="93"/>
      <c r="M36" s="92"/>
      <c r="N36" s="92"/>
      <c r="O36" s="92"/>
      <c r="P36" s="92"/>
      <c r="Q36" s="92"/>
      <c r="R36" s="127"/>
      <c r="S36" s="101"/>
      <c r="T36" s="127"/>
    </row>
    <row r="37" spans="1:20" ht="18" customHeight="1" x14ac:dyDescent="0.15">
      <c r="A37" s="92"/>
      <c r="B37" s="92"/>
      <c r="C37" s="92"/>
      <c r="D37" s="92"/>
      <c r="E37" s="92"/>
      <c r="F37" s="92"/>
      <c r="G37" s="92"/>
      <c r="H37" s="131">
        <v>33</v>
      </c>
      <c r="I37" s="114" t="s">
        <v>76</v>
      </c>
      <c r="J37" s="324"/>
      <c r="K37" s="92"/>
      <c r="L37" s="93"/>
      <c r="M37" s="92"/>
      <c r="N37" s="92"/>
      <c r="O37" s="92"/>
      <c r="P37" s="92"/>
      <c r="Q37" s="92"/>
      <c r="R37" s="127"/>
      <c r="S37" s="101"/>
      <c r="T37" s="127"/>
    </row>
    <row r="38" spans="1:20" ht="18" customHeight="1" x14ac:dyDescent="0.15">
      <c r="A38" s="92"/>
      <c r="B38" s="92"/>
      <c r="C38" s="92"/>
      <c r="D38" s="92"/>
      <c r="E38" s="92"/>
      <c r="F38" s="92"/>
      <c r="G38" s="92"/>
      <c r="H38" s="131">
        <v>34</v>
      </c>
      <c r="I38" s="114" t="s">
        <v>77</v>
      </c>
      <c r="J38" s="325"/>
      <c r="K38" s="92"/>
      <c r="L38" s="93"/>
      <c r="M38" s="92"/>
      <c r="N38" s="92"/>
      <c r="O38" s="92"/>
      <c r="P38" s="92"/>
      <c r="Q38" s="92"/>
      <c r="R38" s="127"/>
      <c r="S38" s="101"/>
      <c r="T38" s="127"/>
    </row>
    <row r="39" spans="1:20" ht="18" customHeight="1" x14ac:dyDescent="0.15">
      <c r="A39" s="92"/>
      <c r="B39" s="92"/>
      <c r="C39" s="92"/>
      <c r="D39" s="92"/>
      <c r="E39" s="92"/>
      <c r="F39" s="92"/>
      <c r="G39" s="92"/>
      <c r="H39" s="93"/>
      <c r="I39" s="92"/>
      <c r="J39" s="92"/>
      <c r="K39" s="92"/>
      <c r="L39" s="93"/>
      <c r="M39" s="92"/>
      <c r="N39" s="92"/>
      <c r="O39" s="92"/>
      <c r="P39" s="92"/>
      <c r="Q39" s="92"/>
      <c r="R39" s="127"/>
      <c r="S39" s="101"/>
      <c r="T39" s="127"/>
    </row>
    <row r="40" spans="1:20" ht="18" customHeight="1" x14ac:dyDescent="0.15">
      <c r="A40" s="92"/>
      <c r="B40" s="92"/>
      <c r="C40" s="92"/>
      <c r="D40" s="92"/>
      <c r="E40" s="92"/>
      <c r="F40" s="92"/>
      <c r="G40" s="92"/>
      <c r="H40" s="93"/>
      <c r="I40" s="92"/>
      <c r="J40" s="92"/>
      <c r="K40" s="92"/>
      <c r="L40" s="93"/>
      <c r="M40" s="92"/>
      <c r="N40" s="92"/>
      <c r="O40" s="92"/>
      <c r="P40" s="92"/>
      <c r="Q40" s="92"/>
      <c r="R40" s="127"/>
      <c r="S40" s="101"/>
      <c r="T40" s="127"/>
    </row>
    <row r="41" spans="1:20" ht="18" customHeight="1" x14ac:dyDescent="0.15">
      <c r="A41" s="92"/>
      <c r="B41" s="92"/>
      <c r="C41" s="92"/>
      <c r="D41" s="92"/>
      <c r="E41" s="92"/>
      <c r="F41" s="92"/>
      <c r="G41" s="92"/>
      <c r="H41" s="93"/>
      <c r="I41" s="92"/>
      <c r="J41" s="92"/>
      <c r="K41" s="92"/>
      <c r="L41" s="93"/>
      <c r="M41" s="92" t="s">
        <v>78</v>
      </c>
      <c r="N41" s="92"/>
      <c r="O41" s="92"/>
      <c r="P41" s="92"/>
      <c r="Q41" s="92"/>
      <c r="R41" s="127"/>
      <c r="S41" s="101"/>
      <c r="T41" s="127"/>
    </row>
    <row r="42" spans="1:20" ht="18" customHeight="1" x14ac:dyDescent="0.15">
      <c r="A42" s="92"/>
      <c r="B42" s="92"/>
      <c r="C42" s="92"/>
      <c r="D42" s="92"/>
      <c r="E42" s="92"/>
      <c r="F42" s="92"/>
      <c r="G42" s="92"/>
      <c r="H42" s="93"/>
      <c r="I42" s="92"/>
      <c r="J42" s="92"/>
      <c r="K42" s="92"/>
      <c r="L42" s="93"/>
      <c r="M42" s="92"/>
      <c r="N42" s="92"/>
      <c r="O42" s="92"/>
      <c r="P42" s="92"/>
      <c r="Q42" s="92"/>
      <c r="R42" s="127"/>
      <c r="S42" s="101"/>
      <c r="T42" s="127"/>
    </row>
    <row r="43" spans="1:20" ht="18" customHeight="1" x14ac:dyDescent="0.15">
      <c r="A43" s="92"/>
      <c r="B43" s="92"/>
      <c r="C43" s="92"/>
      <c r="D43" s="92"/>
      <c r="E43" s="92"/>
      <c r="F43" s="92"/>
      <c r="G43" s="92"/>
      <c r="H43" s="93"/>
      <c r="I43" s="92"/>
      <c r="J43" s="92"/>
      <c r="K43" s="92"/>
      <c r="L43" s="93"/>
      <c r="M43" s="92"/>
      <c r="N43" s="92"/>
      <c r="O43" s="92"/>
      <c r="P43" s="92"/>
      <c r="Q43" s="92"/>
      <c r="R43" s="127"/>
      <c r="S43" s="101"/>
      <c r="T43" s="127"/>
    </row>
    <row r="44" spans="1:20" ht="18" customHeight="1" x14ac:dyDescent="0.15">
      <c r="A44" s="92"/>
      <c r="B44" s="92"/>
      <c r="C44" s="92"/>
      <c r="D44" s="92"/>
      <c r="E44" s="92"/>
      <c r="F44" s="92"/>
      <c r="G44" s="92"/>
      <c r="H44" s="93"/>
      <c r="I44" s="92"/>
      <c r="J44" s="92"/>
      <c r="K44" s="92"/>
      <c r="L44" s="93"/>
      <c r="M44" s="92"/>
      <c r="N44" s="92"/>
      <c r="O44" s="92"/>
      <c r="P44" s="92"/>
      <c r="Q44" s="92"/>
      <c r="R44" s="127"/>
      <c r="S44" s="101"/>
      <c r="T44" s="127"/>
    </row>
    <row r="45" spans="1:20" ht="18" customHeight="1" x14ac:dyDescent="0.15">
      <c r="A45" s="92"/>
      <c r="B45" s="92"/>
      <c r="C45" s="92"/>
      <c r="D45" s="92"/>
      <c r="E45" s="92"/>
      <c r="F45" s="92"/>
      <c r="G45" s="92"/>
      <c r="H45" s="93"/>
      <c r="I45" s="92"/>
      <c r="J45" s="92"/>
      <c r="K45" s="92"/>
      <c r="L45" s="93"/>
      <c r="M45" s="92"/>
      <c r="N45" s="92"/>
      <c r="O45" s="92"/>
      <c r="P45" s="92"/>
      <c r="Q45" s="92"/>
      <c r="R45" s="127"/>
      <c r="S45" s="101"/>
      <c r="T45" s="127"/>
    </row>
    <row r="46" spans="1:20" ht="18" customHeight="1" x14ac:dyDescent="0.15">
      <c r="A46" s="92"/>
      <c r="B46" s="92"/>
      <c r="C46" s="92"/>
      <c r="D46" s="92"/>
      <c r="E46" s="92"/>
      <c r="F46" s="92"/>
      <c r="G46" s="92"/>
      <c r="H46" s="93"/>
      <c r="I46" s="92"/>
      <c r="J46" s="92"/>
      <c r="K46" s="92"/>
      <c r="L46" s="93"/>
      <c r="M46" s="92"/>
      <c r="N46" s="92"/>
      <c r="O46" s="92"/>
      <c r="P46" s="92"/>
      <c r="Q46" s="92"/>
      <c r="R46" s="127"/>
      <c r="S46" s="101"/>
      <c r="T46" s="127"/>
    </row>
    <row r="47" spans="1:20" ht="18" customHeight="1" x14ac:dyDescent="0.15">
      <c r="A47" s="92"/>
      <c r="B47" s="92"/>
      <c r="C47" s="92"/>
      <c r="D47" s="92"/>
      <c r="E47" s="92"/>
      <c r="F47" s="92"/>
      <c r="G47" s="92"/>
      <c r="H47" s="93"/>
      <c r="I47" s="92"/>
      <c r="J47" s="92"/>
      <c r="K47" s="92"/>
      <c r="L47" s="93"/>
      <c r="M47" s="92"/>
      <c r="N47" s="92"/>
      <c r="O47" s="92"/>
      <c r="P47" s="92"/>
      <c r="Q47" s="92"/>
      <c r="R47" s="127"/>
      <c r="S47" s="101"/>
      <c r="T47" s="127"/>
    </row>
    <row r="48" spans="1:20" ht="18" customHeight="1" x14ac:dyDescent="0.15">
      <c r="A48" s="92"/>
      <c r="B48" s="92"/>
      <c r="C48" s="92"/>
      <c r="G48" s="92"/>
      <c r="H48" s="93"/>
      <c r="I48" s="92"/>
      <c r="J48" s="92"/>
      <c r="K48" s="92"/>
      <c r="L48" s="93"/>
      <c r="M48" s="92"/>
      <c r="N48" s="92"/>
      <c r="O48" s="92"/>
      <c r="P48" s="92"/>
      <c r="Q48" s="92"/>
      <c r="R48" s="127"/>
      <c r="S48" s="101"/>
      <c r="T48" s="127"/>
    </row>
    <row r="49" spans="8:10" ht="18" customHeight="1" x14ac:dyDescent="0.15">
      <c r="H49" s="93"/>
      <c r="I49" s="92"/>
      <c r="J49" s="92"/>
    </row>
    <row r="50" spans="8:10" ht="18" customHeight="1" x14ac:dyDescent="0.15">
      <c r="H50" s="93"/>
      <c r="I50" s="92"/>
      <c r="J50" s="92"/>
    </row>
    <row r="51" spans="8:10" ht="18" customHeight="1" x14ac:dyDescent="0.15">
      <c r="H51" s="93"/>
      <c r="I51" s="92"/>
      <c r="J51" s="92"/>
    </row>
    <row r="52" spans="8:10" ht="18" customHeight="1" x14ac:dyDescent="0.15">
      <c r="H52" s="93"/>
      <c r="I52" s="92"/>
      <c r="J52" s="92"/>
    </row>
    <row r="53" spans="8:10" ht="18" customHeight="1" x14ac:dyDescent="0.15"/>
  </sheetData>
  <mergeCells count="9">
    <mergeCell ref="F7:F9"/>
    <mergeCell ref="E7:E9"/>
    <mergeCell ref="D7:D9"/>
    <mergeCell ref="J34:J38"/>
    <mergeCell ref="J13:J17"/>
    <mergeCell ref="J18:J20"/>
    <mergeCell ref="J21:J29"/>
    <mergeCell ref="J5:J12"/>
    <mergeCell ref="J30:J33"/>
  </mergeCells>
  <phoneticPr fontId="3"/>
  <pageMargins left="0.39370078740157483" right="0.39370078740157483" top="0.39370078740157483" bottom="0.19685039370078741" header="0.51181102362204722" footer="0.5118110236220472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49"/>
  <sheetViews>
    <sheetView topLeftCell="B1" zoomScale="90" zoomScaleNormal="90" zoomScaleSheetLayoutView="90" workbookViewId="0">
      <pane xSplit="5" ySplit="9" topLeftCell="G10" activePane="bottomRight" state="frozen"/>
      <selection activeCell="F5" sqref="F5:F9"/>
      <selection pane="topRight" activeCell="F5" sqref="F5:F9"/>
      <selection pane="bottomLeft" activeCell="F5" sqref="F5:F9"/>
      <selection pane="bottomRight" activeCell="BN11" sqref="BN11"/>
    </sheetView>
  </sheetViews>
  <sheetFormatPr defaultRowHeight="13.5" x14ac:dyDescent="0.15"/>
  <cols>
    <col min="1" max="1" width="4" style="12" customWidth="1"/>
    <col min="2" max="4" width="9" style="14"/>
    <col min="5" max="5" width="4" style="14" customWidth="1"/>
    <col min="6" max="6" width="16.875" style="14" customWidth="1"/>
    <col min="7" max="7" width="5.25" style="14" customWidth="1"/>
    <col min="8" max="8" width="10.75" style="51" customWidth="1"/>
    <col min="9" max="9" width="7.75" style="51" customWidth="1"/>
    <col min="10" max="10" width="4.25" style="51" customWidth="1"/>
    <col min="11" max="11" width="10.75" style="51" customWidth="1"/>
    <col min="12" max="13" width="9.625" style="51" customWidth="1"/>
    <col min="14" max="14" width="4.125" style="14" customWidth="1"/>
    <col min="15" max="15" width="11.375" style="14" customWidth="1"/>
    <col min="16" max="16" width="4.75" style="14" customWidth="1"/>
    <col min="17" max="17" width="29.125" style="14" customWidth="1"/>
    <col min="18" max="18" width="6.75" style="14" customWidth="1"/>
    <col min="19" max="20" width="9.875" style="14" customWidth="1"/>
    <col min="21" max="23" width="9.625" style="14" customWidth="1"/>
    <col min="24" max="27" width="9.875" style="14" customWidth="1"/>
    <col min="28" max="28" width="10.625" style="14" customWidth="1"/>
    <col min="29" max="29" width="7.625" style="50" customWidth="1"/>
    <col min="30" max="30" width="4.625" style="50" customWidth="1"/>
    <col min="31" max="31" width="9" style="14"/>
    <col min="32" max="32" width="4.625" style="50" customWidth="1"/>
    <col min="33" max="33" width="12" style="14" customWidth="1"/>
    <col min="34" max="34" width="6" style="14" customWidth="1"/>
    <col min="35" max="35" width="9.25" style="14" customWidth="1"/>
    <col min="36" max="36" width="7.875" style="14" customWidth="1"/>
    <col min="37" max="54" width="8.75" style="14" customWidth="1"/>
    <col min="55" max="55" width="8.125" style="14" customWidth="1"/>
    <col min="56" max="57" width="8.375" style="14" customWidth="1"/>
    <col min="58" max="58" width="8.125" style="14" customWidth="1"/>
    <col min="59" max="60" width="8.375" style="14" customWidth="1"/>
    <col min="61" max="62" width="8.125" style="14" customWidth="1"/>
    <col min="63" max="63" width="8.125" style="52" customWidth="1"/>
    <col min="64" max="66" width="8.125" style="14" customWidth="1"/>
    <col min="67" max="68" width="8.125" style="52" customWidth="1"/>
    <col min="69" max="69" width="1.875" style="12" customWidth="1"/>
    <col min="70" max="70" width="9" style="12"/>
    <col min="71" max="71" width="0" style="12" hidden="1" customWidth="1"/>
    <col min="72" max="73" width="9" style="12"/>
    <col min="74" max="74" width="0" style="12" hidden="1" customWidth="1"/>
    <col min="75" max="16384" width="9" style="12"/>
  </cols>
  <sheetData>
    <row r="1" spans="1:74" ht="24" x14ac:dyDescent="0.15">
      <c r="B1" s="134" t="s">
        <v>137</v>
      </c>
      <c r="C1" s="13"/>
      <c r="H1" s="16"/>
      <c r="I1" s="16"/>
      <c r="J1" s="16"/>
      <c r="K1" s="16"/>
      <c r="L1" s="16"/>
      <c r="M1" s="16"/>
      <c r="N1" s="13"/>
      <c r="O1" s="13"/>
      <c r="P1" s="13"/>
      <c r="Q1" s="13"/>
      <c r="R1" s="13"/>
      <c r="S1" s="13"/>
      <c r="T1" s="13"/>
      <c r="U1" s="13"/>
      <c r="V1" s="13"/>
      <c r="W1" s="13"/>
      <c r="X1" s="13"/>
      <c r="Y1" s="13"/>
      <c r="Z1" s="13"/>
      <c r="AA1" s="13"/>
      <c r="AB1" s="13"/>
      <c r="AC1" s="15"/>
      <c r="AD1" s="15"/>
      <c r="AE1" s="13"/>
      <c r="AF1" s="15"/>
      <c r="AG1" s="13"/>
      <c r="AH1" s="13"/>
      <c r="AI1" s="13"/>
      <c r="AJ1" s="13"/>
      <c r="AK1" s="13"/>
      <c r="AL1" s="13"/>
      <c r="AM1" s="13"/>
      <c r="AN1" s="13"/>
      <c r="AO1" s="13"/>
      <c r="AP1" s="13"/>
      <c r="AQ1" s="13"/>
      <c r="AR1" s="13"/>
      <c r="AS1" s="13"/>
      <c r="AT1" s="13"/>
      <c r="AU1" s="13"/>
      <c r="AV1" s="13"/>
      <c r="AW1" s="13"/>
      <c r="AX1" s="13"/>
      <c r="AY1" s="13"/>
      <c r="AZ1" s="13"/>
      <c r="BA1" s="13"/>
      <c r="BB1" s="13"/>
      <c r="BC1" s="17"/>
      <c r="BD1" s="17"/>
      <c r="BE1" s="17"/>
      <c r="BF1" s="17"/>
      <c r="BG1" s="17"/>
      <c r="BH1" s="17"/>
      <c r="BI1" s="17"/>
      <c r="BJ1" s="17"/>
      <c r="BK1" s="17"/>
      <c r="BL1" s="17"/>
      <c r="BM1" s="17"/>
      <c r="BN1" s="17"/>
      <c r="BO1" s="17"/>
      <c r="BP1" s="17"/>
      <c r="BR1" s="307" t="s">
        <v>215</v>
      </c>
      <c r="BS1" s="307"/>
      <c r="BT1" s="307"/>
      <c r="BU1" s="307"/>
      <c r="BV1" s="307"/>
    </row>
    <row r="2" spans="1:74" ht="24.75" thickBot="1" x14ac:dyDescent="0.2">
      <c r="B2" s="134" t="s">
        <v>184</v>
      </c>
      <c r="C2" s="13"/>
      <c r="H2" s="16"/>
      <c r="I2" s="16"/>
      <c r="J2" s="16"/>
      <c r="K2" s="16"/>
      <c r="L2" s="16"/>
      <c r="M2" s="16"/>
      <c r="N2" s="13"/>
      <c r="O2" s="13"/>
      <c r="P2" s="13"/>
      <c r="Q2" s="13"/>
      <c r="R2" s="13"/>
      <c r="S2" s="13"/>
      <c r="T2" s="13"/>
      <c r="U2" s="13"/>
      <c r="V2" s="13"/>
      <c r="W2" s="13"/>
      <c r="X2" s="13"/>
      <c r="Y2" s="13"/>
      <c r="Z2" s="13"/>
      <c r="AA2" s="13"/>
      <c r="AB2" s="13"/>
      <c r="AC2" s="15"/>
      <c r="AD2" s="15"/>
      <c r="AE2" s="13"/>
      <c r="AF2" s="15"/>
      <c r="AG2" s="13"/>
      <c r="AH2" s="13"/>
      <c r="AI2" s="13"/>
      <c r="AJ2" s="13"/>
      <c r="AK2" s="13"/>
      <c r="AL2" s="13"/>
      <c r="AM2" s="13"/>
      <c r="AN2" s="13"/>
      <c r="AO2" s="13"/>
      <c r="AP2" s="13"/>
      <c r="AQ2" s="13"/>
      <c r="AR2" s="13"/>
      <c r="AS2" s="13"/>
      <c r="AT2" s="13"/>
      <c r="AU2" s="13"/>
      <c r="AV2" s="13"/>
      <c r="AW2" s="13"/>
      <c r="AX2" s="13"/>
      <c r="AY2" s="13"/>
      <c r="AZ2" s="13"/>
      <c r="BA2" s="13"/>
      <c r="BB2" s="13"/>
      <c r="BC2" s="17"/>
      <c r="BD2" s="17"/>
      <c r="BE2" s="17"/>
      <c r="BF2" s="17"/>
      <c r="BG2" s="17"/>
      <c r="BH2" s="17"/>
      <c r="BI2" s="17"/>
      <c r="BJ2" s="17"/>
      <c r="BK2" s="17"/>
      <c r="BL2" s="17"/>
      <c r="BM2" s="17"/>
      <c r="BN2" s="17"/>
      <c r="BO2" s="17"/>
      <c r="BP2" s="17"/>
      <c r="BR2" s="308"/>
      <c r="BS2" s="308"/>
      <c r="BT2" s="308"/>
      <c r="BU2" s="308"/>
      <c r="BV2" s="308"/>
    </row>
    <row r="3" spans="1:74" ht="18" customHeight="1" x14ac:dyDescent="0.15">
      <c r="B3" s="234" t="s">
        <v>85</v>
      </c>
      <c r="C3" s="237" t="s">
        <v>86</v>
      </c>
      <c r="D3" s="237" t="s">
        <v>87</v>
      </c>
      <c r="E3" s="240" t="s">
        <v>121</v>
      </c>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2"/>
      <c r="AK3" s="243" t="s">
        <v>92</v>
      </c>
      <c r="AL3" s="244"/>
      <c r="AM3" s="244"/>
      <c r="AN3" s="245"/>
      <c r="AO3" s="245"/>
      <c r="AP3" s="245"/>
      <c r="AQ3" s="245"/>
      <c r="AR3" s="245"/>
      <c r="AS3" s="245"/>
      <c r="AT3" s="245"/>
      <c r="AU3" s="245"/>
      <c r="AV3" s="245"/>
      <c r="AW3" s="245"/>
      <c r="AX3" s="245"/>
      <c r="AY3" s="245"/>
      <c r="AZ3" s="245"/>
      <c r="BA3" s="245"/>
      <c r="BB3" s="156"/>
      <c r="BC3" s="271" t="s">
        <v>93</v>
      </c>
      <c r="BD3" s="272"/>
      <c r="BE3" s="272"/>
      <c r="BF3" s="272"/>
      <c r="BG3" s="272"/>
      <c r="BH3" s="272"/>
      <c r="BI3" s="272"/>
      <c r="BJ3" s="272"/>
      <c r="BK3" s="272"/>
      <c r="BL3" s="272"/>
      <c r="BM3" s="272"/>
      <c r="BN3" s="272"/>
      <c r="BO3" s="272"/>
      <c r="BP3" s="273"/>
      <c r="BR3" s="309" t="s">
        <v>216</v>
      </c>
      <c r="BS3" s="312" t="s">
        <v>9</v>
      </c>
      <c r="BT3" s="315" t="s">
        <v>217</v>
      </c>
      <c r="BU3" s="316"/>
      <c r="BV3" s="193"/>
    </row>
    <row r="4" spans="1:74" s="18" customFormat="1" ht="18" customHeight="1" x14ac:dyDescent="0.15">
      <c r="B4" s="235"/>
      <c r="C4" s="238"/>
      <c r="D4" s="238"/>
      <c r="E4" s="277" t="s">
        <v>122</v>
      </c>
      <c r="F4" s="229" t="s">
        <v>3</v>
      </c>
      <c r="G4" s="129" t="s">
        <v>132</v>
      </c>
      <c r="H4" s="213" t="s">
        <v>150</v>
      </c>
      <c r="I4" s="214"/>
      <c r="J4" s="213" t="s">
        <v>136</v>
      </c>
      <c r="K4" s="284"/>
      <c r="L4" s="284"/>
      <c r="M4" s="214"/>
      <c r="N4" s="213" t="s">
        <v>96</v>
      </c>
      <c r="O4" s="248"/>
      <c r="P4" s="128"/>
      <c r="Q4" s="182"/>
      <c r="R4" s="19"/>
      <c r="S4" s="147"/>
      <c r="T4" s="253"/>
      <c r="U4" s="253"/>
      <c r="V4" s="253"/>
      <c r="W4" s="253"/>
      <c r="X4" s="253"/>
      <c r="Y4" s="254"/>
      <c r="Z4" s="255" t="s">
        <v>118</v>
      </c>
      <c r="AA4" s="256"/>
      <c r="AB4" s="259" t="s">
        <v>4</v>
      </c>
      <c r="AC4" s="20"/>
      <c r="AD4" s="21"/>
      <c r="AE4" s="21"/>
      <c r="AF4" s="21"/>
      <c r="AG4" s="21" t="s">
        <v>5</v>
      </c>
      <c r="AH4" s="21"/>
      <c r="AI4" s="21"/>
      <c r="AJ4" s="72"/>
      <c r="AK4" s="246"/>
      <c r="AL4" s="247"/>
      <c r="AM4" s="247"/>
      <c r="AN4" s="247"/>
      <c r="AO4" s="247"/>
      <c r="AP4" s="247"/>
      <c r="AQ4" s="247"/>
      <c r="AR4" s="247"/>
      <c r="AS4" s="247"/>
      <c r="AT4" s="247"/>
      <c r="AU4" s="247"/>
      <c r="AV4" s="247"/>
      <c r="AW4" s="247"/>
      <c r="AX4" s="247"/>
      <c r="AY4" s="247"/>
      <c r="AZ4" s="247"/>
      <c r="BA4" s="247"/>
      <c r="BB4" s="157"/>
      <c r="BC4" s="274"/>
      <c r="BD4" s="275"/>
      <c r="BE4" s="275"/>
      <c r="BF4" s="275"/>
      <c r="BG4" s="275"/>
      <c r="BH4" s="275"/>
      <c r="BI4" s="275"/>
      <c r="BJ4" s="275"/>
      <c r="BK4" s="275"/>
      <c r="BL4" s="275"/>
      <c r="BM4" s="275"/>
      <c r="BN4" s="275"/>
      <c r="BO4" s="275"/>
      <c r="BP4" s="276"/>
      <c r="BR4" s="310"/>
      <c r="BS4" s="313"/>
      <c r="BT4" s="317" t="s">
        <v>218</v>
      </c>
      <c r="BU4" s="317" t="s">
        <v>219</v>
      </c>
      <c r="BV4" s="317" t="s">
        <v>220</v>
      </c>
    </row>
    <row r="5" spans="1:74" s="18" customFormat="1" ht="18" customHeight="1" x14ac:dyDescent="0.15">
      <c r="B5" s="235"/>
      <c r="C5" s="238"/>
      <c r="D5" s="238"/>
      <c r="E5" s="278"/>
      <c r="F5" s="279"/>
      <c r="G5" s="130" t="s">
        <v>133</v>
      </c>
      <c r="H5" s="280"/>
      <c r="I5" s="281"/>
      <c r="J5" s="280"/>
      <c r="K5" s="285"/>
      <c r="L5" s="285"/>
      <c r="M5" s="281"/>
      <c r="N5" s="249"/>
      <c r="O5" s="250"/>
      <c r="P5" s="261" t="s">
        <v>135</v>
      </c>
      <c r="Q5" s="183" t="s">
        <v>6</v>
      </c>
      <c r="R5" s="22"/>
      <c r="S5" s="148"/>
      <c r="T5" s="146"/>
      <c r="U5" s="146"/>
      <c r="V5" s="146"/>
      <c r="W5" s="146"/>
      <c r="X5" s="224" t="s">
        <v>83</v>
      </c>
      <c r="Y5" s="263"/>
      <c r="Z5" s="257"/>
      <c r="AA5" s="258"/>
      <c r="AB5" s="260"/>
      <c r="AC5" s="142"/>
      <c r="AD5" s="255" t="s">
        <v>97</v>
      </c>
      <c r="AE5" s="268"/>
      <c r="AF5" s="255" t="s">
        <v>98</v>
      </c>
      <c r="AG5" s="287"/>
      <c r="AH5" s="255" t="s">
        <v>7</v>
      </c>
      <c r="AI5" s="290"/>
      <c r="AJ5" s="73"/>
      <c r="AK5" s="291" t="s">
        <v>79</v>
      </c>
      <c r="AL5" s="292"/>
      <c r="AM5" s="263"/>
      <c r="AN5" s="199" t="s">
        <v>177</v>
      </c>
      <c r="AO5" s="199" t="s">
        <v>178</v>
      </c>
      <c r="AP5" s="199" t="s">
        <v>179</v>
      </c>
      <c r="AQ5" s="199" t="s">
        <v>180</v>
      </c>
      <c r="AR5" s="199" t="s">
        <v>181</v>
      </c>
      <c r="AS5" s="199" t="s">
        <v>141</v>
      </c>
      <c r="AT5" s="224" t="s">
        <v>142</v>
      </c>
      <c r="AU5" s="119"/>
      <c r="AV5" s="23"/>
      <c r="AW5" s="219" t="s">
        <v>143</v>
      </c>
      <c r="AX5" s="23"/>
      <c r="AY5" s="219" t="s">
        <v>145</v>
      </c>
      <c r="AZ5" s="119"/>
      <c r="BA5" s="119"/>
      <c r="BB5" s="299" t="s">
        <v>185</v>
      </c>
      <c r="BC5" s="302" t="s">
        <v>119</v>
      </c>
      <c r="BD5" s="303"/>
      <c r="BE5" s="303"/>
      <c r="BF5" s="303"/>
      <c r="BG5" s="303"/>
      <c r="BH5" s="304"/>
      <c r="BI5" s="305" t="s">
        <v>120</v>
      </c>
      <c r="BJ5" s="305"/>
      <c r="BK5" s="305"/>
      <c r="BL5" s="305"/>
      <c r="BM5" s="305"/>
      <c r="BN5" s="305"/>
      <c r="BO5" s="305"/>
      <c r="BP5" s="306"/>
      <c r="BR5" s="310"/>
      <c r="BS5" s="313"/>
      <c r="BT5" s="318"/>
      <c r="BU5" s="318"/>
      <c r="BV5" s="318"/>
    </row>
    <row r="6" spans="1:74" s="18" customFormat="1" ht="42.75" customHeight="1" x14ac:dyDescent="0.15">
      <c r="B6" s="235"/>
      <c r="C6" s="238"/>
      <c r="D6" s="238"/>
      <c r="E6" s="278"/>
      <c r="F6" s="279"/>
      <c r="G6" s="233" t="s">
        <v>134</v>
      </c>
      <c r="H6" s="282"/>
      <c r="I6" s="283"/>
      <c r="J6" s="282"/>
      <c r="K6" s="286"/>
      <c r="L6" s="286"/>
      <c r="M6" s="283"/>
      <c r="N6" s="251"/>
      <c r="O6" s="252"/>
      <c r="P6" s="261"/>
      <c r="Q6" s="184" t="s">
        <v>8</v>
      </c>
      <c r="R6" s="24"/>
      <c r="S6" s="228" t="s">
        <v>9</v>
      </c>
      <c r="T6" s="228" t="s">
        <v>80</v>
      </c>
      <c r="U6" s="228" t="s">
        <v>81</v>
      </c>
      <c r="V6" s="228" t="s">
        <v>82</v>
      </c>
      <c r="W6" s="228" t="s">
        <v>12</v>
      </c>
      <c r="X6" s="228" t="s">
        <v>10</v>
      </c>
      <c r="Y6" s="228" t="s">
        <v>11</v>
      </c>
      <c r="Z6" s="257"/>
      <c r="AA6" s="258"/>
      <c r="AB6" s="260"/>
      <c r="AC6" s="144" t="s">
        <v>13</v>
      </c>
      <c r="AD6" s="269"/>
      <c r="AE6" s="270"/>
      <c r="AF6" s="288"/>
      <c r="AG6" s="289"/>
      <c r="AH6" s="296" t="s">
        <v>84</v>
      </c>
      <c r="AI6" s="297"/>
      <c r="AJ6" s="298" t="s">
        <v>14</v>
      </c>
      <c r="AK6" s="293"/>
      <c r="AL6" s="294"/>
      <c r="AM6" s="295"/>
      <c r="AN6" s="200"/>
      <c r="AO6" s="200"/>
      <c r="AP6" s="200"/>
      <c r="AQ6" s="200"/>
      <c r="AR6" s="200"/>
      <c r="AS6" s="200"/>
      <c r="AT6" s="225"/>
      <c r="AU6" s="120"/>
      <c r="AV6" s="25"/>
      <c r="AW6" s="220"/>
      <c r="AX6" s="25"/>
      <c r="AY6" s="220"/>
      <c r="AZ6" s="120"/>
      <c r="BA6" s="120"/>
      <c r="BB6" s="300"/>
      <c r="BC6" s="216" t="s">
        <v>153</v>
      </c>
      <c r="BD6" s="164"/>
      <c r="BE6" s="162"/>
      <c r="BF6" s="219" t="s">
        <v>154</v>
      </c>
      <c r="BG6" s="164"/>
      <c r="BH6" s="162"/>
      <c r="BI6" s="221" t="s">
        <v>155</v>
      </c>
      <c r="BJ6" s="221" t="s">
        <v>156</v>
      </c>
      <c r="BK6" s="221" t="s">
        <v>157</v>
      </c>
      <c r="BL6" s="221" t="s">
        <v>158</v>
      </c>
      <c r="BM6" s="221" t="s">
        <v>159</v>
      </c>
      <c r="BN6" s="221" t="s">
        <v>160</v>
      </c>
      <c r="BO6" s="199" t="s">
        <v>182</v>
      </c>
      <c r="BP6" s="202" t="s">
        <v>183</v>
      </c>
      <c r="BR6" s="310"/>
      <c r="BS6" s="313"/>
      <c r="BT6" s="318"/>
      <c r="BU6" s="318"/>
      <c r="BV6" s="318"/>
    </row>
    <row r="7" spans="1:74" s="18" customFormat="1" ht="25.5" customHeight="1" x14ac:dyDescent="0.15">
      <c r="B7" s="235"/>
      <c r="C7" s="238"/>
      <c r="D7" s="238"/>
      <c r="E7" s="278"/>
      <c r="F7" s="279"/>
      <c r="G7" s="233"/>
      <c r="H7" s="205" t="s">
        <v>151</v>
      </c>
      <c r="I7" s="207" t="s">
        <v>152</v>
      </c>
      <c r="J7" s="209" t="s">
        <v>15</v>
      </c>
      <c r="K7" s="211" t="s">
        <v>16</v>
      </c>
      <c r="L7" s="213" t="s">
        <v>206</v>
      </c>
      <c r="M7" s="214"/>
      <c r="N7" s="209" t="s">
        <v>15</v>
      </c>
      <c r="O7" s="264" t="s">
        <v>16</v>
      </c>
      <c r="P7" s="261"/>
      <c r="Q7" s="266"/>
      <c r="R7" s="185"/>
      <c r="S7" s="228"/>
      <c r="T7" s="228"/>
      <c r="U7" s="228"/>
      <c r="V7" s="228"/>
      <c r="W7" s="228"/>
      <c r="X7" s="228"/>
      <c r="Y7" s="228"/>
      <c r="Z7" s="257"/>
      <c r="AA7" s="258"/>
      <c r="AB7" s="260"/>
      <c r="AC7" s="144"/>
      <c r="AD7" s="229" t="s">
        <v>17</v>
      </c>
      <c r="AE7" s="264" t="s">
        <v>16</v>
      </c>
      <c r="AF7" s="229" t="s">
        <v>17</v>
      </c>
      <c r="AG7" s="211" t="s">
        <v>16</v>
      </c>
      <c r="AH7" s="224" t="s">
        <v>18</v>
      </c>
      <c r="AI7" s="26"/>
      <c r="AJ7" s="298"/>
      <c r="AK7" s="231" t="s">
        <v>138</v>
      </c>
      <c r="AL7" s="199" t="s">
        <v>139</v>
      </c>
      <c r="AM7" s="200" t="s">
        <v>140</v>
      </c>
      <c r="AN7" s="200"/>
      <c r="AO7" s="200"/>
      <c r="AP7" s="200"/>
      <c r="AQ7" s="200"/>
      <c r="AR7" s="200"/>
      <c r="AS7" s="200"/>
      <c r="AT7" s="226"/>
      <c r="AU7" s="199" t="s">
        <v>161</v>
      </c>
      <c r="AV7" s="199" t="s">
        <v>162</v>
      </c>
      <c r="AW7" s="200"/>
      <c r="AX7" s="199" t="s">
        <v>144</v>
      </c>
      <c r="AY7" s="200"/>
      <c r="AZ7" s="199" t="s">
        <v>163</v>
      </c>
      <c r="BA7" s="219" t="s">
        <v>164</v>
      </c>
      <c r="BB7" s="300"/>
      <c r="BC7" s="217"/>
      <c r="BD7" s="165"/>
      <c r="BE7" s="163"/>
      <c r="BF7" s="220"/>
      <c r="BG7" s="165"/>
      <c r="BH7" s="163"/>
      <c r="BI7" s="222"/>
      <c r="BJ7" s="222"/>
      <c r="BK7" s="222"/>
      <c r="BL7" s="222"/>
      <c r="BM7" s="222"/>
      <c r="BN7" s="222"/>
      <c r="BO7" s="200"/>
      <c r="BP7" s="203"/>
      <c r="BR7" s="310"/>
      <c r="BS7" s="313"/>
      <c r="BT7" s="318"/>
      <c r="BU7" s="318"/>
      <c r="BV7" s="318"/>
    </row>
    <row r="8" spans="1:74" s="18" customFormat="1" ht="78.75" customHeight="1" thickBot="1" x14ac:dyDescent="0.2">
      <c r="A8" s="54" t="s">
        <v>117</v>
      </c>
      <c r="B8" s="236"/>
      <c r="C8" s="239"/>
      <c r="D8" s="239"/>
      <c r="E8" s="278"/>
      <c r="F8" s="279"/>
      <c r="G8" s="233"/>
      <c r="H8" s="206"/>
      <c r="I8" s="208"/>
      <c r="J8" s="210"/>
      <c r="K8" s="212"/>
      <c r="L8" s="181" t="s">
        <v>207</v>
      </c>
      <c r="M8" s="181" t="s">
        <v>208</v>
      </c>
      <c r="N8" s="215"/>
      <c r="O8" s="265"/>
      <c r="P8" s="262"/>
      <c r="Q8" s="267"/>
      <c r="R8" s="186" t="s">
        <v>209</v>
      </c>
      <c r="S8" s="148"/>
      <c r="T8" s="149"/>
      <c r="U8" s="149"/>
      <c r="V8" s="149"/>
      <c r="W8" s="149"/>
      <c r="X8" s="149"/>
      <c r="Y8" s="149"/>
      <c r="Z8" s="149"/>
      <c r="AA8" s="88" t="s">
        <v>90</v>
      </c>
      <c r="AB8" s="149"/>
      <c r="AC8" s="144"/>
      <c r="AD8" s="230"/>
      <c r="AE8" s="265"/>
      <c r="AF8" s="230"/>
      <c r="AG8" s="212"/>
      <c r="AH8" s="226"/>
      <c r="AI8" s="143" t="s">
        <v>19</v>
      </c>
      <c r="AJ8" s="74" t="s">
        <v>20</v>
      </c>
      <c r="AK8" s="232"/>
      <c r="AL8" s="201"/>
      <c r="AM8" s="201"/>
      <c r="AN8" s="200"/>
      <c r="AO8" s="200"/>
      <c r="AP8" s="200"/>
      <c r="AQ8" s="200"/>
      <c r="AR8" s="200"/>
      <c r="AS8" s="200"/>
      <c r="AT8" s="226"/>
      <c r="AU8" s="200"/>
      <c r="AV8" s="201"/>
      <c r="AW8" s="200"/>
      <c r="AX8" s="201"/>
      <c r="AY8" s="200"/>
      <c r="AZ8" s="200"/>
      <c r="BA8" s="227"/>
      <c r="BB8" s="301"/>
      <c r="BC8" s="218"/>
      <c r="BD8" s="166" t="s">
        <v>190</v>
      </c>
      <c r="BE8" s="166" t="s">
        <v>191</v>
      </c>
      <c r="BF8" s="201"/>
      <c r="BG8" s="166" t="s">
        <v>190</v>
      </c>
      <c r="BH8" s="166" t="s">
        <v>191</v>
      </c>
      <c r="BI8" s="223"/>
      <c r="BJ8" s="223"/>
      <c r="BK8" s="223"/>
      <c r="BL8" s="223"/>
      <c r="BM8" s="223"/>
      <c r="BN8" s="223"/>
      <c r="BO8" s="201"/>
      <c r="BP8" s="204"/>
      <c r="BR8" s="311"/>
      <c r="BS8" s="314"/>
      <c r="BT8" s="319"/>
      <c r="BU8" s="319"/>
      <c r="BV8" s="319"/>
    </row>
    <row r="9" spans="1:74" s="27" customFormat="1" ht="18" customHeight="1" thickBot="1" x14ac:dyDescent="0.2">
      <c r="A9" s="55"/>
      <c r="B9" s="1" t="s">
        <v>88</v>
      </c>
      <c r="C9" s="2" t="s">
        <v>89</v>
      </c>
      <c r="D9" s="2" t="s">
        <v>116</v>
      </c>
      <c r="E9" s="28"/>
      <c r="F9" s="29">
        <f>MAX(E10:E26)</f>
        <v>7</v>
      </c>
      <c r="G9" s="29"/>
      <c r="H9" s="30"/>
      <c r="I9" s="30"/>
      <c r="J9" s="30"/>
      <c r="K9" s="30"/>
      <c r="L9" s="30"/>
      <c r="M9" s="30"/>
      <c r="N9" s="2"/>
      <c r="O9" s="29"/>
      <c r="P9" s="31"/>
      <c r="Q9" s="32"/>
      <c r="R9" s="32"/>
      <c r="S9" s="33">
        <f>SUM(S10:S26)</f>
        <v>220280000</v>
      </c>
      <c r="T9" s="33">
        <f t="shared" ref="T9:AA9" si="0">SUM(T10:T26)</f>
        <v>103180000</v>
      </c>
      <c r="U9" s="33">
        <f t="shared" si="0"/>
        <v>0</v>
      </c>
      <c r="V9" s="33">
        <f t="shared" si="0"/>
        <v>0</v>
      </c>
      <c r="W9" s="33">
        <f t="shared" si="0"/>
        <v>0</v>
      </c>
      <c r="X9" s="33">
        <f t="shared" si="0"/>
        <v>103180000</v>
      </c>
      <c r="Y9" s="33">
        <f t="shared" si="0"/>
        <v>13920000</v>
      </c>
      <c r="Z9" s="33">
        <f t="shared" si="0"/>
        <v>93180000</v>
      </c>
      <c r="AA9" s="89">
        <f t="shared" si="0"/>
        <v>103180000</v>
      </c>
      <c r="AB9" s="33"/>
      <c r="AC9" s="34"/>
      <c r="AD9" s="29"/>
      <c r="AE9" s="29"/>
      <c r="AF9" s="29"/>
      <c r="AG9" s="30"/>
      <c r="AH9" s="29">
        <f t="shared" ref="AH9:AI9" si="1">SUM(AH10:AH26)</f>
        <v>6</v>
      </c>
      <c r="AI9" s="35">
        <f t="shared" si="1"/>
        <v>84500000</v>
      </c>
      <c r="AJ9" s="75">
        <f>ROUNDDOWN(AI9*1/15,-3)/1000</f>
        <v>5633</v>
      </c>
      <c r="AK9" s="79">
        <f t="shared" ref="AK9:AT9" si="2">COUNTA(AK10:AK26)</f>
        <v>2</v>
      </c>
      <c r="AL9" s="29">
        <f t="shared" si="2"/>
        <v>3</v>
      </c>
      <c r="AM9" s="29">
        <f t="shared" si="2"/>
        <v>2</v>
      </c>
      <c r="AN9" s="29">
        <f t="shared" si="2"/>
        <v>2</v>
      </c>
      <c r="AO9" s="29">
        <f t="shared" si="2"/>
        <v>1</v>
      </c>
      <c r="AP9" s="29">
        <f t="shared" si="2"/>
        <v>1</v>
      </c>
      <c r="AQ9" s="29">
        <f t="shared" si="2"/>
        <v>0</v>
      </c>
      <c r="AR9" s="29">
        <f t="shared" si="2"/>
        <v>1</v>
      </c>
      <c r="AS9" s="29">
        <f t="shared" si="2"/>
        <v>2</v>
      </c>
      <c r="AT9" s="29">
        <f t="shared" si="2"/>
        <v>1</v>
      </c>
      <c r="AU9" s="36">
        <f>SUM(AU10:AU26)</f>
        <v>2</v>
      </c>
      <c r="AV9" s="36">
        <f>SUM(AV10:AV26)</f>
        <v>1</v>
      </c>
      <c r="AW9" s="29">
        <f t="shared" ref="AW9:BP9" si="3">COUNTA(AW10:AW26)</f>
        <v>1</v>
      </c>
      <c r="AX9" s="29">
        <f t="shared" si="3"/>
        <v>1</v>
      </c>
      <c r="AY9" s="29">
        <f t="shared" si="3"/>
        <v>2</v>
      </c>
      <c r="AZ9" s="36">
        <f>SUM(AZ10:AZ26)</f>
        <v>4</v>
      </c>
      <c r="BA9" s="153">
        <f>SUM(BA10:BA26)</f>
        <v>2</v>
      </c>
      <c r="BB9" s="158">
        <f>SUM(BB10:BB26)</f>
        <v>0</v>
      </c>
      <c r="BC9" s="79">
        <f t="shared" si="3"/>
        <v>5</v>
      </c>
      <c r="BD9" s="167"/>
      <c r="BE9" s="168"/>
      <c r="BF9" s="29">
        <f t="shared" si="3"/>
        <v>2</v>
      </c>
      <c r="BG9" s="167"/>
      <c r="BH9" s="167"/>
      <c r="BI9" s="29">
        <f t="shared" si="3"/>
        <v>3</v>
      </c>
      <c r="BJ9" s="29">
        <f t="shared" si="3"/>
        <v>1</v>
      </c>
      <c r="BK9" s="29">
        <f t="shared" si="3"/>
        <v>2</v>
      </c>
      <c r="BL9" s="29">
        <f t="shared" si="3"/>
        <v>1</v>
      </c>
      <c r="BM9" s="29"/>
      <c r="BN9" s="29"/>
      <c r="BO9" s="29">
        <f t="shared" si="3"/>
        <v>0</v>
      </c>
      <c r="BP9" s="57">
        <f t="shared" si="3"/>
        <v>0</v>
      </c>
      <c r="BR9" s="194"/>
      <c r="BS9" s="195">
        <f>SUBTOTAL(9,BS10:BS30)</f>
        <v>220280000</v>
      </c>
      <c r="BT9" s="195">
        <f>SUM(BT10:BT30)</f>
        <v>16317035</v>
      </c>
      <c r="BU9" s="195" t="e">
        <f>SUM(BU10:BU30)</f>
        <v>#DIV/0!</v>
      </c>
      <c r="BV9" s="195">
        <f t="shared" ref="BV9" si="4">SUBTOTAL(9,BV10:BV30)</f>
        <v>103180000</v>
      </c>
    </row>
    <row r="10" spans="1:74" s="18" customFormat="1" ht="18" customHeight="1" x14ac:dyDescent="0.15">
      <c r="A10" s="14" t="str">
        <f>B10&amp;C10&amp;D10&amp;F10</f>
        <v>○○県○○市○○経営　太郎</v>
      </c>
      <c r="B10" s="58" t="s">
        <v>88</v>
      </c>
      <c r="C10" s="3" t="s">
        <v>89</v>
      </c>
      <c r="D10" s="3" t="s">
        <v>116</v>
      </c>
      <c r="E10" s="37">
        <v>1</v>
      </c>
      <c r="F10" s="5" t="s">
        <v>105</v>
      </c>
      <c r="G10" s="5" t="s">
        <v>127</v>
      </c>
      <c r="H10" s="80" t="s">
        <v>214</v>
      </c>
      <c r="I10" s="80" t="s">
        <v>166</v>
      </c>
      <c r="J10" s="116">
        <v>1</v>
      </c>
      <c r="K10" s="80" t="str">
        <f>IF(J10&gt;0,VLOOKUP(J10,整理番号表!D$12:E$15,2,FALSE),"")</f>
        <v>認定農業者（個別）</v>
      </c>
      <c r="L10" s="80" t="s">
        <v>192</v>
      </c>
      <c r="M10" s="80" t="s">
        <v>193</v>
      </c>
      <c r="N10" s="3">
        <v>1</v>
      </c>
      <c r="O10" s="37" t="str">
        <f>IF(N10&gt;0,VLOOKUP(N10,整理番号表!H$5:I$38,2,FALSE),"")</f>
        <v>トラクター</v>
      </c>
      <c r="P10" s="6">
        <v>1</v>
      </c>
      <c r="Q10" s="7" t="s">
        <v>112</v>
      </c>
      <c r="R10" s="80" t="s">
        <v>211</v>
      </c>
      <c r="S10" s="38">
        <f t="shared" ref="S10:S26" si="5">SUM(T10:Y10)</f>
        <v>11880000</v>
      </c>
      <c r="T10" s="10">
        <v>5500000</v>
      </c>
      <c r="U10" s="10"/>
      <c r="V10" s="10"/>
      <c r="W10" s="10"/>
      <c r="X10" s="10">
        <v>5500000</v>
      </c>
      <c r="Y10" s="10">
        <v>880000</v>
      </c>
      <c r="Z10" s="10" t="str">
        <f t="shared" ref="Z10:Z20" si="6">IF(AA10&gt;0,IF(I10="法人",IF(AA10&gt;30000000,30000000,AA10),IF(AA10&gt;15000000,15000000,AA10)),"")</f>
        <v/>
      </c>
      <c r="AA10" s="90">
        <f t="shared" ref="AA10:AA26" si="7">IF(A10&lt;&gt;A11,SUMIF($A$10:$A$10000,A10,$T$10:$T$10000),0)</f>
        <v>0</v>
      </c>
      <c r="AB10" s="10"/>
      <c r="AC10" s="39">
        <f t="shared" ref="AC10:AC26" si="8">IF(S10&gt;0,X10/S10,"")</f>
        <v>0.46296296296296297</v>
      </c>
      <c r="AD10" s="5">
        <v>1</v>
      </c>
      <c r="AE10" s="85" t="str">
        <f>IF(AD10&gt;0,VLOOKUP(AD10,整理番号表!L$5:M$13,2,FALSE),"")</f>
        <v>農協</v>
      </c>
      <c r="AF10" s="5">
        <v>8</v>
      </c>
      <c r="AG10" s="85" t="str">
        <f>IF(AF10&gt;0,VLOOKUP(AF10,整理番号表!O$5:P$12,2,FALSE),"")</f>
        <v>一般資金（プロパー資金）</v>
      </c>
      <c r="AH10" s="5"/>
      <c r="AI10" s="40">
        <f t="shared" ref="AI10:AI26" si="9">IF(AH10=1,X10,0)</f>
        <v>0</v>
      </c>
      <c r="AJ10" s="76"/>
      <c r="AK10" s="121">
        <v>1</v>
      </c>
      <c r="AL10" s="122"/>
      <c r="AM10" s="122"/>
      <c r="AN10" s="122">
        <v>1</v>
      </c>
      <c r="AO10" s="122"/>
      <c r="AP10" s="122"/>
      <c r="AQ10" s="122"/>
      <c r="AR10" s="122"/>
      <c r="AS10" s="122"/>
      <c r="AT10" s="122"/>
      <c r="AU10" s="122"/>
      <c r="AV10" s="122"/>
      <c r="AW10" s="122"/>
      <c r="AX10" s="122"/>
      <c r="AY10" s="122"/>
      <c r="AZ10" s="122"/>
      <c r="BA10" s="122"/>
      <c r="BB10" s="159"/>
      <c r="BC10" s="154">
        <v>1</v>
      </c>
      <c r="BD10" s="187">
        <v>2000</v>
      </c>
      <c r="BE10" s="187">
        <v>2500</v>
      </c>
      <c r="BF10" s="5"/>
      <c r="BG10" s="190"/>
      <c r="BH10" s="190"/>
      <c r="BI10" s="5">
        <v>1</v>
      </c>
      <c r="BJ10" s="5"/>
      <c r="BK10" s="5"/>
      <c r="BL10" s="5"/>
      <c r="BM10" s="5"/>
      <c r="BN10" s="5"/>
      <c r="BO10" s="5"/>
      <c r="BP10" s="59"/>
      <c r="BR10" s="196">
        <v>1</v>
      </c>
      <c r="BS10" s="197">
        <f>+S10</f>
        <v>11880000</v>
      </c>
      <c r="BT10" s="198">
        <f t="shared" ref="BT10" si="10">IF(BR10=1,ROUNDDOWN(BS10*8/108,0),0)</f>
        <v>880000</v>
      </c>
      <c r="BU10" s="198">
        <f>IF(BR10=1,ROUNDDOWN(BV10/(BS10-BT10)*BT10,0),0)</f>
        <v>440000</v>
      </c>
      <c r="BV10" s="197">
        <f>+X10</f>
        <v>5500000</v>
      </c>
    </row>
    <row r="11" spans="1:74" s="18" customFormat="1" ht="18" customHeight="1" x14ac:dyDescent="0.15">
      <c r="A11" s="14" t="str">
        <f t="shared" ref="A11:A26" si="11">B11&amp;C11&amp;D11&amp;F11</f>
        <v>○○県○○市○○経営　太郎</v>
      </c>
      <c r="B11" s="60" t="s">
        <v>88</v>
      </c>
      <c r="C11" s="4" t="s">
        <v>89</v>
      </c>
      <c r="D11" s="4" t="s">
        <v>116</v>
      </c>
      <c r="E11" s="83">
        <f t="shared" ref="E11:E26" si="12">IF(F11="","",IF(F11&lt;&gt;F10,SUM(E10)+1,E10))</f>
        <v>1</v>
      </c>
      <c r="F11" s="145" t="s">
        <v>105</v>
      </c>
      <c r="G11" s="5" t="s">
        <v>127</v>
      </c>
      <c r="H11" s="80" t="s">
        <v>214</v>
      </c>
      <c r="I11" s="80" t="s">
        <v>166</v>
      </c>
      <c r="J11" s="117">
        <v>1</v>
      </c>
      <c r="K11" s="81" t="str">
        <f>IF(J11&gt;0,VLOOKUP(J11,整理番号表!D$12:E$15,2,FALSE),"")</f>
        <v>認定農業者（個別）</v>
      </c>
      <c r="L11" s="81" t="s">
        <v>192</v>
      </c>
      <c r="M11" s="81" t="s">
        <v>193</v>
      </c>
      <c r="N11" s="4">
        <v>6</v>
      </c>
      <c r="O11" s="83" t="str">
        <f>IF(N11&gt;0,VLOOKUP(N11,整理番号表!H$5:I$38,2,FALSE),"")</f>
        <v>アタッチメント</v>
      </c>
      <c r="P11" s="8">
        <v>2</v>
      </c>
      <c r="Q11" s="9" t="s">
        <v>168</v>
      </c>
      <c r="R11" s="80" t="s">
        <v>211</v>
      </c>
      <c r="S11" s="38">
        <f t="shared" si="5"/>
        <v>7560000</v>
      </c>
      <c r="T11" s="10">
        <v>3500000</v>
      </c>
      <c r="U11" s="10"/>
      <c r="V11" s="10"/>
      <c r="W11" s="10"/>
      <c r="X11" s="10">
        <v>3500000</v>
      </c>
      <c r="Y11" s="10">
        <v>560000</v>
      </c>
      <c r="Z11" s="10" t="str">
        <f t="shared" si="6"/>
        <v/>
      </c>
      <c r="AA11" s="90">
        <f t="shared" si="7"/>
        <v>0</v>
      </c>
      <c r="AB11" s="10"/>
      <c r="AC11" s="39">
        <f t="shared" si="8"/>
        <v>0.46296296296296297</v>
      </c>
      <c r="AD11" s="145">
        <v>1</v>
      </c>
      <c r="AE11" s="86" t="str">
        <f>IF(AD11&gt;0,VLOOKUP(AD11,整理番号表!L$5:M$13,2,FALSE),"")</f>
        <v>農協</v>
      </c>
      <c r="AF11" s="145">
        <v>8</v>
      </c>
      <c r="AG11" s="86" t="str">
        <f>IF(AF11&gt;0,VLOOKUP(AF11,整理番号表!O$5:P$12,2,FALSE),"")</f>
        <v>一般資金（プロパー資金）</v>
      </c>
      <c r="AH11" s="145"/>
      <c r="AI11" s="41">
        <f t="shared" si="9"/>
        <v>0</v>
      </c>
      <c r="AJ11" s="77"/>
      <c r="AK11" s="123"/>
      <c r="AL11" s="124"/>
      <c r="AM11" s="124"/>
      <c r="AN11" s="124"/>
      <c r="AO11" s="124"/>
      <c r="AP11" s="124"/>
      <c r="AQ11" s="124"/>
      <c r="AR11" s="124"/>
      <c r="AS11" s="124"/>
      <c r="AT11" s="124"/>
      <c r="AU11" s="124"/>
      <c r="AV11" s="124"/>
      <c r="AW11" s="124"/>
      <c r="AX11" s="124"/>
      <c r="AY11" s="124"/>
      <c r="AZ11" s="124"/>
      <c r="BA11" s="124"/>
      <c r="BB11" s="160"/>
      <c r="BC11" s="151"/>
      <c r="BD11" s="188"/>
      <c r="BE11" s="188"/>
      <c r="BF11" s="152"/>
      <c r="BG11" s="191"/>
      <c r="BH11" s="191"/>
      <c r="BI11" s="145"/>
      <c r="BJ11" s="145"/>
      <c r="BK11" s="145"/>
      <c r="BL11" s="145"/>
      <c r="BM11" s="145"/>
      <c r="BN11" s="145"/>
      <c r="BO11" s="145"/>
      <c r="BP11" s="61"/>
      <c r="BR11" s="196">
        <v>1</v>
      </c>
      <c r="BS11" s="197">
        <f t="shared" ref="BS11:BS26" si="13">+S11</f>
        <v>7560000</v>
      </c>
      <c r="BT11" s="198">
        <f t="shared" ref="BT11:BT26" si="14">IF(BR11=1,ROUNDDOWN(BS11*8/108,0),0)</f>
        <v>560000</v>
      </c>
      <c r="BU11" s="198">
        <f t="shared" ref="BU11:BU26" si="15">IF(BR11=1,ROUNDDOWN(BV11/(BS11-BT11)*BT11,0),0)</f>
        <v>280000</v>
      </c>
      <c r="BV11" s="197">
        <f t="shared" ref="BV11:BV26" si="16">+X11</f>
        <v>3500000</v>
      </c>
    </row>
    <row r="12" spans="1:74" s="18" customFormat="1" ht="18" customHeight="1" x14ac:dyDescent="0.15">
      <c r="A12" s="14" t="str">
        <f t="shared" si="11"/>
        <v>○○県○○市○○経営　太郎</v>
      </c>
      <c r="B12" s="60" t="s">
        <v>88</v>
      </c>
      <c r="C12" s="4" t="s">
        <v>89</v>
      </c>
      <c r="D12" s="4" t="s">
        <v>116</v>
      </c>
      <c r="E12" s="83">
        <f t="shared" si="12"/>
        <v>1</v>
      </c>
      <c r="F12" s="145" t="s">
        <v>105</v>
      </c>
      <c r="G12" s="5" t="s">
        <v>127</v>
      </c>
      <c r="H12" s="80" t="s">
        <v>214</v>
      </c>
      <c r="I12" s="80" t="s">
        <v>166</v>
      </c>
      <c r="J12" s="117">
        <v>1</v>
      </c>
      <c r="K12" s="81" t="str">
        <f>IF(J12&gt;0,VLOOKUP(J12,整理番号表!D$12:E$15,2,FALSE),"")</f>
        <v>認定農業者（個別）</v>
      </c>
      <c r="L12" s="81" t="s">
        <v>192</v>
      </c>
      <c r="M12" s="81" t="s">
        <v>193</v>
      </c>
      <c r="N12" s="4">
        <v>6</v>
      </c>
      <c r="O12" s="83" t="str">
        <f>IF(N12&gt;0,VLOOKUP(N12,整理番号表!H$5:I$38,2,FALSE),"")</f>
        <v>アタッチメント</v>
      </c>
      <c r="P12" s="8">
        <v>3</v>
      </c>
      <c r="Q12" s="9" t="s">
        <v>114</v>
      </c>
      <c r="R12" s="80" t="s">
        <v>211</v>
      </c>
      <c r="S12" s="38">
        <f t="shared" si="5"/>
        <v>2160000</v>
      </c>
      <c r="T12" s="10">
        <v>1000000</v>
      </c>
      <c r="U12" s="10"/>
      <c r="V12" s="10"/>
      <c r="W12" s="10"/>
      <c r="X12" s="10">
        <v>1000000</v>
      </c>
      <c r="Y12" s="10">
        <v>160000</v>
      </c>
      <c r="Z12" s="10">
        <f t="shared" si="6"/>
        <v>10000000</v>
      </c>
      <c r="AA12" s="90">
        <f t="shared" si="7"/>
        <v>10000000</v>
      </c>
      <c r="AB12" s="10"/>
      <c r="AC12" s="39">
        <f t="shared" si="8"/>
        <v>0.46296296296296297</v>
      </c>
      <c r="AD12" s="145">
        <v>1</v>
      </c>
      <c r="AE12" s="86" t="str">
        <f>IF(AD12&gt;0,VLOOKUP(AD12,整理番号表!L$5:M$13,2,FALSE),"")</f>
        <v>農協</v>
      </c>
      <c r="AF12" s="145">
        <v>8</v>
      </c>
      <c r="AG12" s="86" t="str">
        <f>IF(AF12&gt;0,VLOOKUP(AF12,整理番号表!O$5:P$12,2,FALSE),"")</f>
        <v>一般資金（プロパー資金）</v>
      </c>
      <c r="AH12" s="145"/>
      <c r="AI12" s="41">
        <f t="shared" si="9"/>
        <v>0</v>
      </c>
      <c r="AJ12" s="77"/>
      <c r="AK12" s="123"/>
      <c r="AL12" s="124"/>
      <c r="AM12" s="124"/>
      <c r="AN12" s="124"/>
      <c r="AO12" s="124"/>
      <c r="AP12" s="124"/>
      <c r="AQ12" s="124"/>
      <c r="AR12" s="124"/>
      <c r="AS12" s="124"/>
      <c r="AT12" s="124"/>
      <c r="AU12" s="124"/>
      <c r="AV12" s="124"/>
      <c r="AW12" s="124"/>
      <c r="AX12" s="124"/>
      <c r="AY12" s="124"/>
      <c r="AZ12" s="124"/>
      <c r="BA12" s="124"/>
      <c r="BB12" s="160"/>
      <c r="BC12" s="151">
        <v>1</v>
      </c>
      <c r="BD12" s="188">
        <v>1500</v>
      </c>
      <c r="BE12" s="188">
        <v>1700</v>
      </c>
      <c r="BF12" s="152"/>
      <c r="BG12" s="191"/>
      <c r="BH12" s="191"/>
      <c r="BI12" s="145">
        <v>1</v>
      </c>
      <c r="BJ12" s="145"/>
      <c r="BK12" s="145"/>
      <c r="BL12" s="145"/>
      <c r="BM12" s="145"/>
      <c r="BN12" s="145"/>
      <c r="BO12" s="145"/>
      <c r="BP12" s="61"/>
      <c r="BR12" s="196">
        <v>1</v>
      </c>
      <c r="BS12" s="197">
        <f t="shared" si="13"/>
        <v>2160000</v>
      </c>
      <c r="BT12" s="198">
        <f t="shared" si="14"/>
        <v>160000</v>
      </c>
      <c r="BU12" s="198">
        <f t="shared" si="15"/>
        <v>80000</v>
      </c>
      <c r="BV12" s="197">
        <f t="shared" si="16"/>
        <v>1000000</v>
      </c>
    </row>
    <row r="13" spans="1:74" s="18" customFormat="1" ht="18" customHeight="1" x14ac:dyDescent="0.15">
      <c r="A13" s="14" t="str">
        <f t="shared" si="11"/>
        <v>○○県○○市○○経営　次郎</v>
      </c>
      <c r="B13" s="60" t="s">
        <v>88</v>
      </c>
      <c r="C13" s="4" t="s">
        <v>89</v>
      </c>
      <c r="D13" s="4" t="s">
        <v>116</v>
      </c>
      <c r="E13" s="83">
        <f t="shared" si="12"/>
        <v>2</v>
      </c>
      <c r="F13" s="145" t="s">
        <v>106</v>
      </c>
      <c r="G13" s="5" t="s">
        <v>129</v>
      </c>
      <c r="H13" s="80" t="s">
        <v>165</v>
      </c>
      <c r="I13" s="80" t="s">
        <v>166</v>
      </c>
      <c r="J13" s="117">
        <v>1</v>
      </c>
      <c r="K13" s="81" t="str">
        <f>IF(J13&gt;0,VLOOKUP(J13,整理番号表!D$12:E$15,2,FALSE),"")</f>
        <v>認定農業者（個別）</v>
      </c>
      <c r="L13" s="81" t="s">
        <v>192</v>
      </c>
      <c r="M13" s="81" t="s">
        <v>194</v>
      </c>
      <c r="N13" s="4">
        <v>3</v>
      </c>
      <c r="O13" s="83" t="str">
        <f>IF(N13&gt;0,VLOOKUP(N13,整理番号表!H$5:I$38,2,FALSE),"")</f>
        <v>田植機</v>
      </c>
      <c r="P13" s="8">
        <v>1</v>
      </c>
      <c r="Q13" s="9" t="s">
        <v>110</v>
      </c>
      <c r="R13" s="80" t="s">
        <v>210</v>
      </c>
      <c r="S13" s="38">
        <f t="shared" si="5"/>
        <v>3600000</v>
      </c>
      <c r="T13" s="11">
        <v>1800000</v>
      </c>
      <c r="U13" s="11"/>
      <c r="V13" s="11"/>
      <c r="W13" s="11"/>
      <c r="X13" s="11">
        <v>1800000</v>
      </c>
      <c r="Y13" s="11">
        <v>0</v>
      </c>
      <c r="Z13" s="11" t="str">
        <f t="shared" si="6"/>
        <v/>
      </c>
      <c r="AA13" s="90">
        <f t="shared" si="7"/>
        <v>0</v>
      </c>
      <c r="AB13" s="11"/>
      <c r="AC13" s="39">
        <f t="shared" si="8"/>
        <v>0.5</v>
      </c>
      <c r="AD13" s="145">
        <v>1</v>
      </c>
      <c r="AE13" s="86" t="str">
        <f>IF(AD13&gt;0,VLOOKUP(AD13,整理番号表!L$5:M$13,2,FALSE),"")</f>
        <v>農協</v>
      </c>
      <c r="AF13" s="145">
        <v>8</v>
      </c>
      <c r="AG13" s="86" t="str">
        <f>IF(AF13&gt;0,VLOOKUP(AF13,整理番号表!O$5:P$12,2,FALSE),"")</f>
        <v>一般資金（プロパー資金）</v>
      </c>
      <c r="AH13" s="145"/>
      <c r="AI13" s="41">
        <f t="shared" si="9"/>
        <v>0</v>
      </c>
      <c r="AJ13" s="77"/>
      <c r="AK13" s="123"/>
      <c r="AL13" s="124"/>
      <c r="AM13" s="124"/>
      <c r="AN13" s="124"/>
      <c r="AO13" s="124"/>
      <c r="AP13" s="124"/>
      <c r="AQ13" s="124"/>
      <c r="AR13" s="124">
        <v>1</v>
      </c>
      <c r="AS13" s="124"/>
      <c r="AT13" s="124"/>
      <c r="AU13" s="124"/>
      <c r="AV13" s="124"/>
      <c r="AW13" s="124"/>
      <c r="AX13" s="124"/>
      <c r="AY13" s="124"/>
      <c r="AZ13" s="124"/>
      <c r="BA13" s="124"/>
      <c r="BB13" s="160"/>
      <c r="BC13" s="151"/>
      <c r="BD13" s="188"/>
      <c r="BE13" s="188"/>
      <c r="BF13" s="152"/>
      <c r="BG13" s="191"/>
      <c r="BH13" s="191"/>
      <c r="BI13" s="145"/>
      <c r="BJ13" s="145"/>
      <c r="BK13" s="145"/>
      <c r="BL13" s="145"/>
      <c r="BM13" s="145"/>
      <c r="BN13" s="145"/>
      <c r="BO13" s="145"/>
      <c r="BP13" s="61"/>
      <c r="BR13" s="196">
        <v>1</v>
      </c>
      <c r="BS13" s="197">
        <f t="shared" si="13"/>
        <v>3600000</v>
      </c>
      <c r="BT13" s="198">
        <f t="shared" si="14"/>
        <v>266666</v>
      </c>
      <c r="BU13" s="198">
        <f t="shared" si="15"/>
        <v>143999</v>
      </c>
      <c r="BV13" s="197">
        <f t="shared" si="16"/>
        <v>1800000</v>
      </c>
    </row>
    <row r="14" spans="1:74" s="18" customFormat="1" ht="18" customHeight="1" x14ac:dyDescent="0.15">
      <c r="A14" s="14" t="str">
        <f t="shared" si="11"/>
        <v>○○県○○市○○経営　次郎</v>
      </c>
      <c r="B14" s="60" t="s">
        <v>88</v>
      </c>
      <c r="C14" s="4" t="s">
        <v>89</v>
      </c>
      <c r="D14" s="4" t="s">
        <v>116</v>
      </c>
      <c r="E14" s="83">
        <f t="shared" si="12"/>
        <v>2</v>
      </c>
      <c r="F14" s="145" t="s">
        <v>106</v>
      </c>
      <c r="G14" s="5" t="s">
        <v>129</v>
      </c>
      <c r="H14" s="80" t="s">
        <v>165</v>
      </c>
      <c r="I14" s="80" t="s">
        <v>166</v>
      </c>
      <c r="J14" s="117">
        <v>1</v>
      </c>
      <c r="K14" s="81" t="str">
        <f>IF(J14&gt;0,VLOOKUP(J14,整理番号表!D$12:E$15,2,FALSE),"")</f>
        <v>認定農業者（個別）</v>
      </c>
      <c r="L14" s="81" t="s">
        <v>192</v>
      </c>
      <c r="M14" s="81" t="s">
        <v>194</v>
      </c>
      <c r="N14" s="4">
        <v>6</v>
      </c>
      <c r="O14" s="83" t="str">
        <f>IF(N14&gt;0,VLOOKUP(N14,整理番号表!H$5:I$38,2,FALSE),"")</f>
        <v>アタッチメント</v>
      </c>
      <c r="P14" s="8">
        <v>2</v>
      </c>
      <c r="Q14" s="9" t="s">
        <v>115</v>
      </c>
      <c r="R14" s="80" t="s">
        <v>210</v>
      </c>
      <c r="S14" s="38">
        <f t="shared" si="5"/>
        <v>1200000</v>
      </c>
      <c r="T14" s="11">
        <v>600000</v>
      </c>
      <c r="U14" s="11"/>
      <c r="V14" s="11"/>
      <c r="W14" s="11"/>
      <c r="X14" s="11">
        <v>600000</v>
      </c>
      <c r="Y14" s="11">
        <v>0</v>
      </c>
      <c r="Z14" s="11">
        <f t="shared" si="6"/>
        <v>2400000</v>
      </c>
      <c r="AA14" s="90">
        <f t="shared" si="7"/>
        <v>2400000</v>
      </c>
      <c r="AB14" s="11"/>
      <c r="AC14" s="39">
        <f t="shared" si="8"/>
        <v>0.5</v>
      </c>
      <c r="AD14" s="145">
        <v>1</v>
      </c>
      <c r="AE14" s="86" t="str">
        <f>IF(AD14&gt;0,VLOOKUP(AD14,整理番号表!L$5:M$13,2,FALSE),"")</f>
        <v>農協</v>
      </c>
      <c r="AF14" s="145">
        <v>8</v>
      </c>
      <c r="AG14" s="86" t="str">
        <f>IF(AF14&gt;0,VLOOKUP(AF14,整理番号表!O$5:P$12,2,FALSE),"")</f>
        <v>一般資金（プロパー資金）</v>
      </c>
      <c r="AH14" s="145"/>
      <c r="AI14" s="41">
        <f t="shared" si="9"/>
        <v>0</v>
      </c>
      <c r="AJ14" s="77"/>
      <c r="AK14" s="123"/>
      <c r="AL14" s="124"/>
      <c r="AM14" s="124"/>
      <c r="AN14" s="124"/>
      <c r="AO14" s="124"/>
      <c r="AP14" s="124"/>
      <c r="AQ14" s="124"/>
      <c r="AR14" s="124"/>
      <c r="AS14" s="124"/>
      <c r="AT14" s="124"/>
      <c r="AU14" s="124"/>
      <c r="AV14" s="124"/>
      <c r="AW14" s="124"/>
      <c r="AX14" s="124"/>
      <c r="AY14" s="124"/>
      <c r="AZ14" s="124"/>
      <c r="BA14" s="124"/>
      <c r="BB14" s="160"/>
      <c r="BC14" s="151"/>
      <c r="BD14" s="188"/>
      <c r="BE14" s="188"/>
      <c r="BF14" s="152"/>
      <c r="BG14" s="191"/>
      <c r="BH14" s="191"/>
      <c r="BI14" s="145"/>
      <c r="BJ14" s="145"/>
      <c r="BK14" s="145"/>
      <c r="BL14" s="145"/>
      <c r="BM14" s="145"/>
      <c r="BN14" s="145"/>
      <c r="BO14" s="145"/>
      <c r="BP14" s="61"/>
      <c r="BR14" s="196">
        <v>1</v>
      </c>
      <c r="BS14" s="197">
        <f t="shared" si="13"/>
        <v>1200000</v>
      </c>
      <c r="BT14" s="198">
        <f t="shared" si="14"/>
        <v>88888</v>
      </c>
      <c r="BU14" s="198">
        <f t="shared" si="15"/>
        <v>47999</v>
      </c>
      <c r="BV14" s="197">
        <f t="shared" si="16"/>
        <v>600000</v>
      </c>
    </row>
    <row r="15" spans="1:74" s="18" customFormat="1" ht="18" customHeight="1" x14ac:dyDescent="0.15">
      <c r="A15" s="14" t="str">
        <f t="shared" si="11"/>
        <v>○○県○○市○○経営　三郎</v>
      </c>
      <c r="B15" s="60" t="s">
        <v>88</v>
      </c>
      <c r="C15" s="4" t="s">
        <v>89</v>
      </c>
      <c r="D15" s="4" t="s">
        <v>116</v>
      </c>
      <c r="E15" s="83">
        <f t="shared" si="12"/>
        <v>3</v>
      </c>
      <c r="F15" s="145" t="s">
        <v>107</v>
      </c>
      <c r="G15" s="5" t="s">
        <v>130</v>
      </c>
      <c r="H15" s="80" t="s">
        <v>165</v>
      </c>
      <c r="I15" s="80" t="s">
        <v>166</v>
      </c>
      <c r="J15" s="117">
        <v>4</v>
      </c>
      <c r="K15" s="81" t="str">
        <f>IF(J15&gt;0,VLOOKUP(J15,整理番号表!D$12:E$15,2,FALSE),"")</f>
        <v>認定新規就農者</v>
      </c>
      <c r="L15" s="81" t="s">
        <v>195</v>
      </c>
      <c r="M15" s="81"/>
      <c r="N15" s="4">
        <v>9</v>
      </c>
      <c r="O15" s="83" t="str">
        <f>IF(N15&gt;0,VLOOKUP(N15,整理番号表!H$5:I$38,2,FALSE),"")</f>
        <v>ハウス</v>
      </c>
      <c r="P15" s="8">
        <v>1</v>
      </c>
      <c r="Q15" s="9" t="s">
        <v>171</v>
      </c>
      <c r="R15" s="80" t="s">
        <v>210</v>
      </c>
      <c r="S15" s="38">
        <f t="shared" si="5"/>
        <v>43200000</v>
      </c>
      <c r="T15" s="11">
        <v>20000000</v>
      </c>
      <c r="U15" s="11"/>
      <c r="V15" s="11"/>
      <c r="W15" s="11"/>
      <c r="X15" s="11">
        <v>20000000</v>
      </c>
      <c r="Y15" s="11">
        <v>3200000</v>
      </c>
      <c r="Z15" s="11">
        <f t="shared" si="6"/>
        <v>15000000</v>
      </c>
      <c r="AA15" s="90">
        <f t="shared" si="7"/>
        <v>20000000</v>
      </c>
      <c r="AB15" s="11"/>
      <c r="AC15" s="39">
        <f t="shared" si="8"/>
        <v>0.46296296296296297</v>
      </c>
      <c r="AD15" s="145">
        <v>1</v>
      </c>
      <c r="AE15" s="86" t="str">
        <f>IF(AD15&gt;0,VLOOKUP(AD15,整理番号表!L$5:M$13,2,FALSE),"")</f>
        <v>農協</v>
      </c>
      <c r="AF15" s="145">
        <v>8</v>
      </c>
      <c r="AG15" s="86" t="str">
        <f>IF(AF15&gt;0,VLOOKUP(AF15,整理番号表!O$5:P$12,2,FALSE),"")</f>
        <v>一般資金（プロパー資金）</v>
      </c>
      <c r="AH15" s="145">
        <v>1</v>
      </c>
      <c r="AI15" s="41">
        <f t="shared" si="9"/>
        <v>20000000</v>
      </c>
      <c r="AJ15" s="77"/>
      <c r="AK15" s="123"/>
      <c r="AL15" s="124"/>
      <c r="AM15" s="124">
        <v>1</v>
      </c>
      <c r="AN15" s="124"/>
      <c r="AO15" s="124"/>
      <c r="AP15" s="124"/>
      <c r="AQ15" s="124"/>
      <c r="AR15" s="124"/>
      <c r="AS15" s="124"/>
      <c r="AT15" s="124"/>
      <c r="AU15" s="124"/>
      <c r="AV15" s="124"/>
      <c r="AW15" s="124">
        <v>1</v>
      </c>
      <c r="AX15" s="124">
        <v>1</v>
      </c>
      <c r="AY15" s="124"/>
      <c r="AZ15" s="124"/>
      <c r="BA15" s="124"/>
      <c r="BB15" s="160"/>
      <c r="BC15" s="151">
        <v>1</v>
      </c>
      <c r="BD15" s="188">
        <v>5000</v>
      </c>
      <c r="BE15" s="188">
        <v>5500</v>
      </c>
      <c r="BF15" s="152"/>
      <c r="BG15" s="191"/>
      <c r="BH15" s="191"/>
      <c r="BI15" s="145"/>
      <c r="BJ15" s="145"/>
      <c r="BK15" s="145">
        <v>1</v>
      </c>
      <c r="BL15" s="145"/>
      <c r="BM15" s="145"/>
      <c r="BN15" s="145"/>
      <c r="BO15" s="145"/>
      <c r="BP15" s="61"/>
      <c r="BR15" s="196">
        <v>1</v>
      </c>
      <c r="BS15" s="197">
        <f t="shared" si="13"/>
        <v>43200000</v>
      </c>
      <c r="BT15" s="198">
        <f t="shared" si="14"/>
        <v>3200000</v>
      </c>
      <c r="BU15" s="198">
        <f t="shared" si="15"/>
        <v>1600000</v>
      </c>
      <c r="BV15" s="197">
        <f t="shared" si="16"/>
        <v>20000000</v>
      </c>
    </row>
    <row r="16" spans="1:74" s="18" customFormat="1" ht="18" customHeight="1" x14ac:dyDescent="0.15">
      <c r="A16" s="14" t="str">
        <f t="shared" si="11"/>
        <v>○○県○○市○○経営　四郎</v>
      </c>
      <c r="B16" s="60" t="s">
        <v>88</v>
      </c>
      <c r="C16" s="4" t="s">
        <v>89</v>
      </c>
      <c r="D16" s="4" t="s">
        <v>116</v>
      </c>
      <c r="E16" s="83">
        <f t="shared" si="12"/>
        <v>4</v>
      </c>
      <c r="F16" s="145" t="s">
        <v>108</v>
      </c>
      <c r="G16" s="5" t="s">
        <v>128</v>
      </c>
      <c r="H16" s="80" t="s">
        <v>214</v>
      </c>
      <c r="I16" s="80" t="s">
        <v>166</v>
      </c>
      <c r="J16" s="117">
        <v>1</v>
      </c>
      <c r="K16" s="81" t="str">
        <f>IF(J16&gt;0,VLOOKUP(J16,整理番号表!D$12:E$15,2,FALSE),"")</f>
        <v>認定農業者（個別）</v>
      </c>
      <c r="L16" s="81" t="s">
        <v>192</v>
      </c>
      <c r="M16" s="81"/>
      <c r="N16" s="4">
        <v>6</v>
      </c>
      <c r="O16" s="83" t="str">
        <f>IF(N16&gt;0,VLOOKUP(N16,整理番号表!H$5:I$38,2,FALSE),"")</f>
        <v>アタッチメント</v>
      </c>
      <c r="P16" s="8">
        <v>1</v>
      </c>
      <c r="Q16" s="9" t="s">
        <v>113</v>
      </c>
      <c r="R16" s="80" t="s">
        <v>210</v>
      </c>
      <c r="S16" s="38">
        <f t="shared" si="5"/>
        <v>5000000</v>
      </c>
      <c r="T16" s="11">
        <v>2500000</v>
      </c>
      <c r="U16" s="11"/>
      <c r="V16" s="11"/>
      <c r="W16" s="11"/>
      <c r="X16" s="11">
        <v>2500000</v>
      </c>
      <c r="Y16" s="11">
        <v>0</v>
      </c>
      <c r="Z16" s="11">
        <f t="shared" si="6"/>
        <v>2500000</v>
      </c>
      <c r="AA16" s="90">
        <f t="shared" si="7"/>
        <v>2500000</v>
      </c>
      <c r="AB16" s="11"/>
      <c r="AC16" s="39">
        <f t="shared" si="8"/>
        <v>0.5</v>
      </c>
      <c r="AD16" s="145">
        <v>1</v>
      </c>
      <c r="AE16" s="86" t="str">
        <f>IF(AD16&gt;0,VLOOKUP(AD16,整理番号表!L$5:M$13,2,FALSE),"")</f>
        <v>農協</v>
      </c>
      <c r="AF16" s="145">
        <v>8</v>
      </c>
      <c r="AG16" s="86" t="str">
        <f>IF(AF16&gt;0,VLOOKUP(AF16,整理番号表!O$5:P$12,2,FALSE),"")</f>
        <v>一般資金（プロパー資金）</v>
      </c>
      <c r="AH16" s="145"/>
      <c r="AI16" s="41">
        <f t="shared" si="9"/>
        <v>0</v>
      </c>
      <c r="AJ16" s="77"/>
      <c r="AK16" s="123"/>
      <c r="AL16" s="124">
        <v>1</v>
      </c>
      <c r="AM16" s="124"/>
      <c r="AN16" s="124"/>
      <c r="AO16" s="124"/>
      <c r="AP16" s="124"/>
      <c r="AQ16" s="124"/>
      <c r="AR16" s="124"/>
      <c r="AS16" s="124"/>
      <c r="AT16" s="124"/>
      <c r="AU16" s="124"/>
      <c r="AV16" s="124"/>
      <c r="AW16" s="124"/>
      <c r="AX16" s="124"/>
      <c r="AY16" s="124"/>
      <c r="AZ16" s="124"/>
      <c r="BA16" s="124"/>
      <c r="BB16" s="160"/>
      <c r="BC16" s="151"/>
      <c r="BD16" s="188"/>
      <c r="BE16" s="188"/>
      <c r="BF16" s="152">
        <v>1</v>
      </c>
      <c r="BG16" s="191">
        <v>102</v>
      </c>
      <c r="BH16" s="191">
        <v>90</v>
      </c>
      <c r="BI16" s="145">
        <v>1</v>
      </c>
      <c r="BJ16" s="145"/>
      <c r="BK16" s="145"/>
      <c r="BL16" s="145"/>
      <c r="BM16" s="145"/>
      <c r="BN16" s="145"/>
      <c r="BO16" s="145"/>
      <c r="BP16" s="61"/>
      <c r="BR16" s="196">
        <v>1</v>
      </c>
      <c r="BS16" s="197">
        <f t="shared" si="13"/>
        <v>5000000</v>
      </c>
      <c r="BT16" s="198">
        <f t="shared" si="14"/>
        <v>370370</v>
      </c>
      <c r="BU16" s="198">
        <f t="shared" si="15"/>
        <v>199999</v>
      </c>
      <c r="BV16" s="197">
        <f t="shared" si="16"/>
        <v>2500000</v>
      </c>
    </row>
    <row r="17" spans="1:74" s="18" customFormat="1" ht="18" customHeight="1" x14ac:dyDescent="0.15">
      <c r="A17" s="14" t="str">
        <f t="shared" si="11"/>
        <v>○○県○○市○○経営　五郎</v>
      </c>
      <c r="B17" s="60" t="s">
        <v>88</v>
      </c>
      <c r="C17" s="4" t="s">
        <v>89</v>
      </c>
      <c r="D17" s="4" t="s">
        <v>116</v>
      </c>
      <c r="E17" s="83">
        <f>IF(F17="","",IF(F17&lt;&gt;F16,SUM(E16)+1,E16))</f>
        <v>5</v>
      </c>
      <c r="F17" s="145" t="s">
        <v>109</v>
      </c>
      <c r="G17" s="5" t="s">
        <v>131</v>
      </c>
      <c r="H17" s="80" t="s">
        <v>214</v>
      </c>
      <c r="I17" s="80" t="s">
        <v>166</v>
      </c>
      <c r="J17" s="117">
        <v>1</v>
      </c>
      <c r="K17" s="81" t="str">
        <f>IF(J17&gt;0,VLOOKUP(J17,整理番号表!D$12:E$15,2,FALSE),"")</f>
        <v>認定農業者（個別）</v>
      </c>
      <c r="L17" s="81" t="s">
        <v>192</v>
      </c>
      <c r="M17" s="81" t="s">
        <v>193</v>
      </c>
      <c r="N17" s="4">
        <v>1</v>
      </c>
      <c r="O17" s="83" t="str">
        <f>IF(N17&gt;0,VLOOKUP(N17,整理番号表!H$5:I$38,2,FALSE),"")</f>
        <v>トラクター</v>
      </c>
      <c r="P17" s="8">
        <v>1</v>
      </c>
      <c r="Q17" s="9" t="s">
        <v>111</v>
      </c>
      <c r="R17" s="80" t="s">
        <v>211</v>
      </c>
      <c r="S17" s="38">
        <f t="shared" ref="S17:S23" si="17">SUM(T17:Y17)</f>
        <v>7560000</v>
      </c>
      <c r="T17" s="11">
        <v>3780000</v>
      </c>
      <c r="U17" s="11"/>
      <c r="V17" s="11"/>
      <c r="W17" s="11"/>
      <c r="X17" s="11">
        <v>3780000</v>
      </c>
      <c r="Y17" s="11">
        <v>0</v>
      </c>
      <c r="Z17" s="11">
        <f t="shared" si="6"/>
        <v>3780000</v>
      </c>
      <c r="AA17" s="90">
        <f t="shared" si="7"/>
        <v>3780000</v>
      </c>
      <c r="AB17" s="11"/>
      <c r="AC17" s="39">
        <f t="shared" si="8"/>
        <v>0.5</v>
      </c>
      <c r="AD17" s="145">
        <v>4</v>
      </c>
      <c r="AE17" s="86" t="str">
        <f>IF(AD17&gt;0,VLOOKUP(AD17,整理番号表!L$5:M$13,2,FALSE),"")</f>
        <v>政策金融公庫</v>
      </c>
      <c r="AF17" s="145">
        <v>4</v>
      </c>
      <c r="AG17" s="86" t="str">
        <f>IF(AF17&gt;0,VLOOKUP(AF17,整理番号表!O$5:P$12,2,FALSE),"")</f>
        <v>公庫資金（スーパーＬ）直貸</v>
      </c>
      <c r="AH17" s="145"/>
      <c r="AI17" s="41">
        <f t="shared" si="9"/>
        <v>0</v>
      </c>
      <c r="AJ17" s="77"/>
      <c r="AK17" s="123"/>
      <c r="AL17" s="124"/>
      <c r="AM17" s="124">
        <v>1</v>
      </c>
      <c r="AN17" s="124"/>
      <c r="AO17" s="124"/>
      <c r="AP17" s="124"/>
      <c r="AQ17" s="124"/>
      <c r="AR17" s="124"/>
      <c r="AS17" s="124"/>
      <c r="AT17" s="124"/>
      <c r="AU17" s="124"/>
      <c r="AV17" s="124"/>
      <c r="AW17" s="124"/>
      <c r="AX17" s="124"/>
      <c r="AY17" s="124"/>
      <c r="AZ17" s="124"/>
      <c r="BA17" s="124"/>
      <c r="BB17" s="160"/>
      <c r="BC17" s="151"/>
      <c r="BD17" s="188"/>
      <c r="BE17" s="188"/>
      <c r="BF17" s="152">
        <v>1</v>
      </c>
      <c r="BG17" s="191">
        <v>120</v>
      </c>
      <c r="BH17" s="191">
        <v>100</v>
      </c>
      <c r="BI17" s="145"/>
      <c r="BJ17" s="145"/>
      <c r="BK17" s="145"/>
      <c r="BL17" s="145">
        <v>1</v>
      </c>
      <c r="BM17" s="145"/>
      <c r="BN17" s="145"/>
      <c r="BO17" s="145"/>
      <c r="BP17" s="61"/>
      <c r="BR17" s="196">
        <v>1</v>
      </c>
      <c r="BS17" s="197">
        <f t="shared" si="13"/>
        <v>7560000</v>
      </c>
      <c r="BT17" s="198">
        <f t="shared" si="14"/>
        <v>560000</v>
      </c>
      <c r="BU17" s="198">
        <f t="shared" si="15"/>
        <v>302400</v>
      </c>
      <c r="BV17" s="197">
        <f t="shared" si="16"/>
        <v>3780000</v>
      </c>
    </row>
    <row r="18" spans="1:74" s="18" customFormat="1" ht="18" customHeight="1" x14ac:dyDescent="0.15">
      <c r="A18" s="14" t="str">
        <f t="shared" si="11"/>
        <v>○○県○○市○○(株)〇〇農場</v>
      </c>
      <c r="B18" s="60" t="s">
        <v>88</v>
      </c>
      <c r="C18" s="4" t="s">
        <v>89</v>
      </c>
      <c r="D18" s="4" t="s">
        <v>116</v>
      </c>
      <c r="E18" s="83">
        <f>IF(F18="","",IF(F18&lt;&gt;F17,SUM(E17)+1,E17))</f>
        <v>6</v>
      </c>
      <c r="F18" s="145" t="s">
        <v>173</v>
      </c>
      <c r="G18" s="5"/>
      <c r="H18" s="80" t="s">
        <v>165</v>
      </c>
      <c r="I18" s="80" t="s">
        <v>167</v>
      </c>
      <c r="J18" s="117">
        <v>1</v>
      </c>
      <c r="K18" s="81" t="str">
        <f>IF(J18&gt;0,VLOOKUP(J18,整理番号表!D$12:E$15,2,FALSE),"")</f>
        <v>認定農業者（個別）</v>
      </c>
      <c r="L18" s="81" t="s">
        <v>195</v>
      </c>
      <c r="M18" s="81" t="s">
        <v>194</v>
      </c>
      <c r="N18" s="4">
        <v>9</v>
      </c>
      <c r="O18" s="83" t="str">
        <f>IF(N18&gt;0,VLOOKUP(N18,整理番号表!H$5:I$38,2,FALSE),"")</f>
        <v>ハウス</v>
      </c>
      <c r="P18" s="8">
        <v>1</v>
      </c>
      <c r="Q18" s="9" t="s">
        <v>175</v>
      </c>
      <c r="R18" s="80" t="s">
        <v>212</v>
      </c>
      <c r="S18" s="38">
        <f t="shared" si="17"/>
        <v>42000000</v>
      </c>
      <c r="T18" s="11">
        <v>20000000</v>
      </c>
      <c r="U18" s="11"/>
      <c r="V18" s="11"/>
      <c r="W18" s="11"/>
      <c r="X18" s="11">
        <v>20000000</v>
      </c>
      <c r="Y18" s="11">
        <v>2000000</v>
      </c>
      <c r="Z18" s="11" t="str">
        <f t="shared" si="6"/>
        <v/>
      </c>
      <c r="AA18" s="90">
        <f t="shared" si="7"/>
        <v>0</v>
      </c>
      <c r="AB18" s="11"/>
      <c r="AC18" s="39">
        <f t="shared" si="8"/>
        <v>0.47619047619047616</v>
      </c>
      <c r="AD18" s="145">
        <v>6</v>
      </c>
      <c r="AE18" s="86" t="str">
        <f>IF(AD18&gt;0,VLOOKUP(AD18,整理番号表!L$5:M$13,2,FALSE),"")</f>
        <v>銀行</v>
      </c>
      <c r="AF18" s="145">
        <v>8</v>
      </c>
      <c r="AG18" s="86" t="str">
        <f>IF(AF18&gt;0,VLOOKUP(AF18,整理番号表!O$5:P$12,2,FALSE),"")</f>
        <v>一般資金（プロパー資金）</v>
      </c>
      <c r="AH18" s="145">
        <v>1</v>
      </c>
      <c r="AI18" s="41">
        <f t="shared" si="9"/>
        <v>20000000</v>
      </c>
      <c r="AJ18" s="77"/>
      <c r="AK18" s="123"/>
      <c r="AL18" s="124">
        <v>1</v>
      </c>
      <c r="AM18" s="124"/>
      <c r="AN18" s="124"/>
      <c r="AO18" s="124">
        <v>1</v>
      </c>
      <c r="AP18" s="124">
        <v>1</v>
      </c>
      <c r="AQ18" s="124"/>
      <c r="AR18" s="124"/>
      <c r="AS18" s="124">
        <v>1</v>
      </c>
      <c r="AT18" s="124"/>
      <c r="AU18" s="124"/>
      <c r="AV18" s="124"/>
      <c r="AW18" s="124"/>
      <c r="AX18" s="124"/>
      <c r="AY18" s="124">
        <v>1</v>
      </c>
      <c r="AZ18" s="124">
        <v>1</v>
      </c>
      <c r="BA18" s="124">
        <v>1</v>
      </c>
      <c r="BB18" s="160"/>
      <c r="BC18" s="151">
        <v>1</v>
      </c>
      <c r="BD18" s="188">
        <v>15000</v>
      </c>
      <c r="BE18" s="188">
        <v>18000</v>
      </c>
      <c r="BF18" s="152"/>
      <c r="BG18" s="191"/>
      <c r="BH18" s="191"/>
      <c r="BI18" s="145"/>
      <c r="BJ18" s="145"/>
      <c r="BK18" s="145">
        <v>1</v>
      </c>
      <c r="BL18" s="145"/>
      <c r="BM18" s="145"/>
      <c r="BN18" s="145"/>
      <c r="BO18" s="145"/>
      <c r="BP18" s="61"/>
      <c r="BR18" s="196">
        <v>1</v>
      </c>
      <c r="BS18" s="197">
        <f t="shared" si="13"/>
        <v>42000000</v>
      </c>
      <c r="BT18" s="198">
        <f t="shared" si="14"/>
        <v>3111111</v>
      </c>
      <c r="BU18" s="198">
        <f t="shared" si="15"/>
        <v>1599999</v>
      </c>
      <c r="BV18" s="197">
        <f t="shared" si="16"/>
        <v>20000000</v>
      </c>
    </row>
    <row r="19" spans="1:74" s="18" customFormat="1" ht="18" customHeight="1" x14ac:dyDescent="0.15">
      <c r="A19" s="14" t="str">
        <f t="shared" si="11"/>
        <v>○○県○○市○○(株)〇〇農場</v>
      </c>
      <c r="B19" s="60" t="s">
        <v>88</v>
      </c>
      <c r="C19" s="4" t="s">
        <v>89</v>
      </c>
      <c r="D19" s="4" t="s">
        <v>116</v>
      </c>
      <c r="E19" s="83">
        <f t="shared" si="12"/>
        <v>6</v>
      </c>
      <c r="F19" s="150" t="s">
        <v>173</v>
      </c>
      <c r="G19" s="5"/>
      <c r="H19" s="80" t="s">
        <v>165</v>
      </c>
      <c r="I19" s="80" t="s">
        <v>167</v>
      </c>
      <c r="J19" s="117">
        <v>1</v>
      </c>
      <c r="K19" s="81" t="str">
        <f>IF(J19&gt;0,VLOOKUP(J19,整理番号表!D$12:E$15,2,FALSE),"")</f>
        <v>認定農業者（個別）</v>
      </c>
      <c r="L19" s="81" t="s">
        <v>195</v>
      </c>
      <c r="M19" s="81" t="s">
        <v>194</v>
      </c>
      <c r="N19" s="4">
        <v>9</v>
      </c>
      <c r="O19" s="83" t="str">
        <f>IF(N19&gt;0,VLOOKUP(N19,整理番号表!H$5:I$38,2,FALSE),"")</f>
        <v>ハウス</v>
      </c>
      <c r="P19" s="8">
        <v>2</v>
      </c>
      <c r="Q19" s="9" t="s">
        <v>176</v>
      </c>
      <c r="R19" s="80" t="s">
        <v>210</v>
      </c>
      <c r="S19" s="38">
        <f t="shared" si="17"/>
        <v>32400000</v>
      </c>
      <c r="T19" s="11">
        <v>15000000</v>
      </c>
      <c r="U19" s="11"/>
      <c r="V19" s="11"/>
      <c r="W19" s="11"/>
      <c r="X19" s="11">
        <v>15000000</v>
      </c>
      <c r="Y19" s="11">
        <v>2400000</v>
      </c>
      <c r="Z19" s="11">
        <f t="shared" si="6"/>
        <v>30000000</v>
      </c>
      <c r="AA19" s="90">
        <f t="shared" si="7"/>
        <v>35000000</v>
      </c>
      <c r="AB19" s="11"/>
      <c r="AC19" s="39">
        <f t="shared" si="8"/>
        <v>0.46296296296296297</v>
      </c>
      <c r="AD19" s="145">
        <v>6</v>
      </c>
      <c r="AE19" s="86" t="str">
        <f>IF(AD19&gt;0,VLOOKUP(AD19,整理番号表!L$5:M$13,2,FALSE),"")</f>
        <v>銀行</v>
      </c>
      <c r="AF19" s="145">
        <v>8</v>
      </c>
      <c r="AG19" s="86" t="str">
        <f>IF(AF19&gt;0,VLOOKUP(AF19,整理番号表!O$5:P$12,2,FALSE),"")</f>
        <v>一般資金（プロパー資金）</v>
      </c>
      <c r="AH19" s="145">
        <v>1</v>
      </c>
      <c r="AI19" s="41">
        <f t="shared" si="9"/>
        <v>15000000</v>
      </c>
      <c r="AJ19" s="77"/>
      <c r="AK19" s="123"/>
      <c r="AL19" s="124"/>
      <c r="AM19" s="124"/>
      <c r="AN19" s="124"/>
      <c r="AO19" s="124"/>
      <c r="AP19" s="124"/>
      <c r="AQ19" s="124"/>
      <c r="AR19" s="124"/>
      <c r="AS19" s="124"/>
      <c r="AT19" s="124"/>
      <c r="AU19" s="124"/>
      <c r="AV19" s="124"/>
      <c r="AW19" s="124"/>
      <c r="AX19" s="124"/>
      <c r="AY19" s="124"/>
      <c r="AZ19" s="124"/>
      <c r="BA19" s="124"/>
      <c r="BB19" s="160"/>
      <c r="BC19" s="151"/>
      <c r="BD19" s="188"/>
      <c r="BE19" s="188"/>
      <c r="BF19" s="152"/>
      <c r="BG19" s="191"/>
      <c r="BH19" s="191"/>
      <c r="BI19" s="145"/>
      <c r="BJ19" s="145"/>
      <c r="BK19" s="145"/>
      <c r="BL19" s="145"/>
      <c r="BM19" s="145"/>
      <c r="BN19" s="145"/>
      <c r="BO19" s="145"/>
      <c r="BP19" s="61"/>
      <c r="BR19" s="196">
        <v>1</v>
      </c>
      <c r="BS19" s="197">
        <f t="shared" si="13"/>
        <v>32400000</v>
      </c>
      <c r="BT19" s="198">
        <f t="shared" si="14"/>
        <v>2400000</v>
      </c>
      <c r="BU19" s="198">
        <f t="shared" si="15"/>
        <v>1200000</v>
      </c>
      <c r="BV19" s="197">
        <f t="shared" si="16"/>
        <v>15000000</v>
      </c>
    </row>
    <row r="20" spans="1:74" s="18" customFormat="1" ht="18" customHeight="1" x14ac:dyDescent="0.15">
      <c r="A20" s="14" t="str">
        <f t="shared" si="11"/>
        <v>○○県○○市○○(農)〇〇営農</v>
      </c>
      <c r="B20" s="60" t="s">
        <v>88</v>
      </c>
      <c r="C20" s="4" t="s">
        <v>89</v>
      </c>
      <c r="D20" s="4" t="s">
        <v>116</v>
      </c>
      <c r="E20" s="83">
        <f t="shared" si="12"/>
        <v>7</v>
      </c>
      <c r="F20" s="145" t="s">
        <v>174</v>
      </c>
      <c r="G20" s="5"/>
      <c r="H20" s="80" t="s">
        <v>214</v>
      </c>
      <c r="I20" s="80" t="s">
        <v>167</v>
      </c>
      <c r="J20" s="117">
        <v>2</v>
      </c>
      <c r="K20" s="81" t="str">
        <f>IF(J20&gt;0,VLOOKUP(J20,整理番号表!D$12:E$15,2,FALSE),"")</f>
        <v>認定農業者（法人）</v>
      </c>
      <c r="L20" s="81" t="s">
        <v>192</v>
      </c>
      <c r="M20" s="81"/>
      <c r="N20" s="4">
        <v>11</v>
      </c>
      <c r="O20" s="83" t="str">
        <f>IF(N20&gt;0,VLOOKUP(N20,整理番号表!H$5:I$38,2,FALSE),"")</f>
        <v>乾燥調製施設</v>
      </c>
      <c r="P20" s="8">
        <v>1</v>
      </c>
      <c r="Q20" s="9" t="s">
        <v>170</v>
      </c>
      <c r="R20" s="80" t="s">
        <v>210</v>
      </c>
      <c r="S20" s="38">
        <f t="shared" si="17"/>
        <v>16200000</v>
      </c>
      <c r="T20" s="11">
        <v>7500000</v>
      </c>
      <c r="U20" s="11"/>
      <c r="V20" s="11"/>
      <c r="W20" s="11"/>
      <c r="X20" s="11">
        <v>7500000</v>
      </c>
      <c r="Y20" s="11">
        <v>1200000</v>
      </c>
      <c r="Z20" s="11" t="str">
        <f t="shared" si="6"/>
        <v/>
      </c>
      <c r="AA20" s="90">
        <f t="shared" si="7"/>
        <v>0</v>
      </c>
      <c r="AB20" s="11"/>
      <c r="AC20" s="39">
        <f t="shared" si="8"/>
        <v>0.46296296296296297</v>
      </c>
      <c r="AD20" s="145">
        <v>1</v>
      </c>
      <c r="AE20" s="86" t="str">
        <f>IF(AD20&gt;0,VLOOKUP(AD20,整理番号表!L$5:M$13,2,FALSE),"")</f>
        <v>農協</v>
      </c>
      <c r="AF20" s="145">
        <v>8</v>
      </c>
      <c r="AG20" s="86" t="str">
        <f>IF(AF20&gt;0,VLOOKUP(AF20,整理番号表!O$5:P$12,2,FALSE),"")</f>
        <v>一般資金（プロパー資金）</v>
      </c>
      <c r="AH20" s="145">
        <v>1</v>
      </c>
      <c r="AI20" s="41">
        <f t="shared" si="9"/>
        <v>7500000</v>
      </c>
      <c r="AJ20" s="77"/>
      <c r="AK20" s="123">
        <v>1</v>
      </c>
      <c r="AL20" s="124">
        <v>1</v>
      </c>
      <c r="AM20" s="124"/>
      <c r="AN20" s="124">
        <v>1</v>
      </c>
      <c r="AO20" s="124"/>
      <c r="AP20" s="124"/>
      <c r="AQ20" s="124"/>
      <c r="AR20" s="124"/>
      <c r="AS20" s="124">
        <v>1</v>
      </c>
      <c r="AT20" s="124">
        <v>1</v>
      </c>
      <c r="AU20" s="124">
        <v>2</v>
      </c>
      <c r="AV20" s="124">
        <v>1</v>
      </c>
      <c r="AW20" s="124"/>
      <c r="AX20" s="124"/>
      <c r="AY20" s="124">
        <v>1</v>
      </c>
      <c r="AZ20" s="124">
        <v>3</v>
      </c>
      <c r="BA20" s="124">
        <v>1</v>
      </c>
      <c r="BB20" s="160"/>
      <c r="BC20" s="151">
        <v>1</v>
      </c>
      <c r="BD20" s="188">
        <v>1000</v>
      </c>
      <c r="BE20" s="188">
        <v>12000</v>
      </c>
      <c r="BF20" s="152"/>
      <c r="BG20" s="191"/>
      <c r="BH20" s="191"/>
      <c r="BI20" s="145"/>
      <c r="BJ20" s="145">
        <v>1</v>
      </c>
      <c r="BK20" s="145"/>
      <c r="BL20" s="145"/>
      <c r="BM20" s="145"/>
      <c r="BN20" s="145"/>
      <c r="BO20" s="145"/>
      <c r="BP20" s="61"/>
      <c r="BR20" s="196">
        <v>1</v>
      </c>
      <c r="BS20" s="197">
        <f t="shared" si="13"/>
        <v>16200000</v>
      </c>
      <c r="BT20" s="198">
        <f t="shared" si="14"/>
        <v>1200000</v>
      </c>
      <c r="BU20" s="198">
        <f t="shared" si="15"/>
        <v>600000</v>
      </c>
      <c r="BV20" s="197">
        <f t="shared" si="16"/>
        <v>7500000</v>
      </c>
    </row>
    <row r="21" spans="1:74" s="18" customFormat="1" ht="18" customHeight="1" x14ac:dyDescent="0.15">
      <c r="A21" s="14" t="str">
        <f t="shared" si="11"/>
        <v>○○県○○市○○(農)〇〇営農</v>
      </c>
      <c r="B21" s="60" t="s">
        <v>88</v>
      </c>
      <c r="C21" s="4" t="s">
        <v>89</v>
      </c>
      <c r="D21" s="4" t="s">
        <v>116</v>
      </c>
      <c r="E21" s="83">
        <f t="shared" si="12"/>
        <v>7</v>
      </c>
      <c r="F21" s="150" t="s">
        <v>174</v>
      </c>
      <c r="G21" s="5"/>
      <c r="H21" s="80" t="s">
        <v>214</v>
      </c>
      <c r="I21" s="80" t="s">
        <v>167</v>
      </c>
      <c r="J21" s="117">
        <v>2</v>
      </c>
      <c r="K21" s="81" t="str">
        <f>IF(J21&gt;0,VLOOKUP(J21,整理番号表!D$12:E$15,2,FALSE),"")</f>
        <v>認定農業者（法人）</v>
      </c>
      <c r="L21" s="81" t="s">
        <v>192</v>
      </c>
      <c r="M21" s="81"/>
      <c r="N21" s="4">
        <v>11</v>
      </c>
      <c r="O21" s="83" t="str">
        <f>IF(N21&gt;0,VLOOKUP(N21,整理番号表!H$5:I$38,2,FALSE),"")</f>
        <v>乾燥調製施設</v>
      </c>
      <c r="P21" s="8">
        <v>2</v>
      </c>
      <c r="Q21" s="9" t="s">
        <v>172</v>
      </c>
      <c r="R21" s="80" t="s">
        <v>210</v>
      </c>
      <c r="S21" s="38">
        <f t="shared" si="17"/>
        <v>15120000</v>
      </c>
      <c r="T21" s="11">
        <v>7000000</v>
      </c>
      <c r="U21" s="11"/>
      <c r="V21" s="11"/>
      <c r="W21" s="11"/>
      <c r="X21" s="11">
        <v>7000000</v>
      </c>
      <c r="Y21" s="11">
        <v>1120000</v>
      </c>
      <c r="Z21" s="11" t="str">
        <f>IF(AA21&gt;0,IF(I21="法人",IF(AA21&gt;30000000,30000000,AA21),IF(AA21&gt;15000000,15000000,AA21)),"")</f>
        <v/>
      </c>
      <c r="AA21" s="90">
        <f>IF(A21&lt;&gt;A22,SUMIF($A$10:$A$10000,A21,$T$10:$T$10000),0)</f>
        <v>0</v>
      </c>
      <c r="AB21" s="11"/>
      <c r="AC21" s="39">
        <f t="shared" si="8"/>
        <v>0.46296296296296297</v>
      </c>
      <c r="AD21" s="145">
        <v>1</v>
      </c>
      <c r="AE21" s="86" t="str">
        <f>IF(AD21&gt;0,VLOOKUP(AD21,整理番号表!L$5:M$13,2,FALSE),"")</f>
        <v>農協</v>
      </c>
      <c r="AF21" s="145">
        <v>8</v>
      </c>
      <c r="AG21" s="86" t="str">
        <f>IF(AF21&gt;0,VLOOKUP(AF21,整理番号表!O$5:P$12,2,FALSE),"")</f>
        <v>一般資金（プロパー資金）</v>
      </c>
      <c r="AH21" s="145">
        <v>1</v>
      </c>
      <c r="AI21" s="41">
        <f t="shared" si="9"/>
        <v>7000000</v>
      </c>
      <c r="AJ21" s="77"/>
      <c r="AK21" s="123"/>
      <c r="AL21" s="124"/>
      <c r="AM21" s="124"/>
      <c r="AN21" s="124"/>
      <c r="AO21" s="124"/>
      <c r="AP21" s="124"/>
      <c r="AQ21" s="124"/>
      <c r="AR21" s="124"/>
      <c r="AS21" s="124"/>
      <c r="AT21" s="124"/>
      <c r="AU21" s="124"/>
      <c r="AV21" s="124"/>
      <c r="AW21" s="124"/>
      <c r="AX21" s="124"/>
      <c r="AY21" s="124"/>
      <c r="AZ21" s="124"/>
      <c r="BA21" s="124"/>
      <c r="BB21" s="160"/>
      <c r="BC21" s="151"/>
      <c r="BD21" s="188"/>
      <c r="BE21" s="188"/>
      <c r="BF21" s="152"/>
      <c r="BG21" s="191"/>
      <c r="BH21" s="191"/>
      <c r="BI21" s="145"/>
      <c r="BJ21" s="145"/>
      <c r="BK21" s="145"/>
      <c r="BL21" s="145"/>
      <c r="BM21" s="145"/>
      <c r="BN21" s="145"/>
      <c r="BO21" s="145"/>
      <c r="BP21" s="61"/>
      <c r="BR21" s="196">
        <v>1</v>
      </c>
      <c r="BS21" s="197">
        <f t="shared" si="13"/>
        <v>15120000</v>
      </c>
      <c r="BT21" s="198">
        <f t="shared" si="14"/>
        <v>1120000</v>
      </c>
      <c r="BU21" s="198">
        <f t="shared" si="15"/>
        <v>560000</v>
      </c>
      <c r="BV21" s="197">
        <f t="shared" si="16"/>
        <v>7000000</v>
      </c>
    </row>
    <row r="22" spans="1:74" s="18" customFormat="1" ht="18" customHeight="1" x14ac:dyDescent="0.15">
      <c r="A22" s="18" t="str">
        <f t="shared" si="11"/>
        <v>○○県○○市○○(農)〇〇営農</v>
      </c>
      <c r="B22" s="60" t="s">
        <v>88</v>
      </c>
      <c r="C22" s="4" t="s">
        <v>89</v>
      </c>
      <c r="D22" s="4" t="s">
        <v>116</v>
      </c>
      <c r="E22" s="83">
        <f>IF(F22="","",IF(F22&lt;&gt;F21,SUM(E21)+1,E21))</f>
        <v>7</v>
      </c>
      <c r="F22" s="150" t="s">
        <v>174</v>
      </c>
      <c r="G22" s="5"/>
      <c r="H22" s="80" t="s">
        <v>214</v>
      </c>
      <c r="I22" s="80" t="s">
        <v>167</v>
      </c>
      <c r="J22" s="117">
        <v>2</v>
      </c>
      <c r="K22" s="81" t="str">
        <f>IF(J22&gt;0,VLOOKUP(J22,整理番号表!D$12:E$15,2,FALSE),"")</f>
        <v>認定農業者（法人）</v>
      </c>
      <c r="L22" s="81" t="s">
        <v>192</v>
      </c>
      <c r="M22" s="81"/>
      <c r="N22" s="4">
        <v>1</v>
      </c>
      <c r="O22" s="83" t="str">
        <f>IF(N22&gt;0,VLOOKUP(N22,整理番号表!H$5:I$38,2,FALSE),"")</f>
        <v>トラクター</v>
      </c>
      <c r="P22" s="8">
        <v>3</v>
      </c>
      <c r="Q22" s="9" t="s">
        <v>169</v>
      </c>
      <c r="R22" s="80" t="s">
        <v>210</v>
      </c>
      <c r="S22" s="38">
        <f t="shared" si="17"/>
        <v>32400000</v>
      </c>
      <c r="T22" s="11">
        <v>15000000</v>
      </c>
      <c r="U22" s="11"/>
      <c r="V22" s="11"/>
      <c r="W22" s="11"/>
      <c r="X22" s="11">
        <v>15000000</v>
      </c>
      <c r="Y22" s="11">
        <v>2400000</v>
      </c>
      <c r="Z22" s="11">
        <f t="shared" ref="Z22:Z26" si="18">IF(AA22&gt;0,IF(I22="法人",IF(AA22&gt;30000000,30000000,AA22),IF(AA22&gt;15000000,15000000,AA22)),"")</f>
        <v>29500000</v>
      </c>
      <c r="AA22" s="90">
        <f t="shared" si="7"/>
        <v>29500000</v>
      </c>
      <c r="AB22" s="11"/>
      <c r="AC22" s="39">
        <f t="shared" si="8"/>
        <v>0.46296296296296297</v>
      </c>
      <c r="AD22" s="145">
        <v>1</v>
      </c>
      <c r="AE22" s="86" t="str">
        <f>IF(AD22&gt;0,VLOOKUP(AD22,整理番号表!L$5:M$13,2,FALSE),"")</f>
        <v>農協</v>
      </c>
      <c r="AF22" s="145">
        <v>8</v>
      </c>
      <c r="AG22" s="86" t="str">
        <f>IF(AF22&gt;0,VLOOKUP(AF22,整理番号表!O$5:P$12,2,FALSE),"")</f>
        <v>一般資金（プロパー資金）</v>
      </c>
      <c r="AH22" s="145">
        <v>1</v>
      </c>
      <c r="AI22" s="41">
        <f t="shared" si="9"/>
        <v>15000000</v>
      </c>
      <c r="AJ22" s="77"/>
      <c r="AK22" s="123"/>
      <c r="AL22" s="124"/>
      <c r="AM22" s="124"/>
      <c r="AN22" s="124"/>
      <c r="AO22" s="124"/>
      <c r="AP22" s="124"/>
      <c r="AQ22" s="124"/>
      <c r="AR22" s="124"/>
      <c r="AS22" s="124"/>
      <c r="AT22" s="124"/>
      <c r="AU22" s="124"/>
      <c r="AV22" s="124"/>
      <c r="AW22" s="124"/>
      <c r="AX22" s="124"/>
      <c r="AY22" s="124"/>
      <c r="AZ22" s="124"/>
      <c r="BA22" s="124"/>
      <c r="BB22" s="160"/>
      <c r="BC22" s="151"/>
      <c r="BD22" s="188"/>
      <c r="BE22" s="188"/>
      <c r="BF22" s="152"/>
      <c r="BG22" s="191"/>
      <c r="BH22" s="191"/>
      <c r="BI22" s="145"/>
      <c r="BJ22" s="145"/>
      <c r="BK22" s="145"/>
      <c r="BL22" s="145"/>
      <c r="BM22" s="145"/>
      <c r="BN22" s="145"/>
      <c r="BO22" s="145"/>
      <c r="BP22" s="61"/>
      <c r="BR22" s="196">
        <v>1</v>
      </c>
      <c r="BS22" s="197">
        <f t="shared" si="13"/>
        <v>32400000</v>
      </c>
      <c r="BT22" s="198">
        <f t="shared" si="14"/>
        <v>2400000</v>
      </c>
      <c r="BU22" s="198">
        <f t="shared" si="15"/>
        <v>1200000</v>
      </c>
      <c r="BV22" s="197">
        <f t="shared" si="16"/>
        <v>15000000</v>
      </c>
    </row>
    <row r="23" spans="1:74" s="18" customFormat="1" ht="18" customHeight="1" x14ac:dyDescent="0.15">
      <c r="A23" s="18" t="str">
        <f t="shared" si="11"/>
        <v/>
      </c>
      <c r="B23" s="60"/>
      <c r="C23" s="4"/>
      <c r="D23" s="4"/>
      <c r="E23" s="83" t="str">
        <f t="shared" si="12"/>
        <v/>
      </c>
      <c r="F23" s="145"/>
      <c r="G23" s="5"/>
      <c r="H23" s="80"/>
      <c r="I23" s="80" t="s">
        <v>149</v>
      </c>
      <c r="J23" s="117"/>
      <c r="K23" s="81" t="str">
        <f>IF(J23&gt;0,VLOOKUP(J23,整理番号表!D$12:E$15,2,FALSE),"")</f>
        <v/>
      </c>
      <c r="L23" s="81"/>
      <c r="M23" s="81"/>
      <c r="N23" s="4"/>
      <c r="O23" s="83" t="str">
        <f>IF(N23&gt;0,VLOOKUP(N23,整理番号表!H$5:I$38,2,FALSE),"")</f>
        <v/>
      </c>
      <c r="P23" s="8"/>
      <c r="Q23" s="9"/>
      <c r="R23" s="80"/>
      <c r="S23" s="38">
        <f t="shared" si="17"/>
        <v>0</v>
      </c>
      <c r="T23" s="11"/>
      <c r="U23" s="11"/>
      <c r="V23" s="11"/>
      <c r="W23" s="11"/>
      <c r="X23" s="11"/>
      <c r="Y23" s="11"/>
      <c r="Z23" s="11" t="str">
        <f t="shared" si="18"/>
        <v/>
      </c>
      <c r="AA23" s="90">
        <f t="shared" si="7"/>
        <v>0</v>
      </c>
      <c r="AB23" s="11"/>
      <c r="AC23" s="39" t="str">
        <f t="shared" si="8"/>
        <v/>
      </c>
      <c r="AD23" s="145"/>
      <c r="AE23" s="86" t="str">
        <f>IF(AD23&gt;0,VLOOKUP(AD23,整理番号表!L$5:M$13,2,FALSE),"")</f>
        <v/>
      </c>
      <c r="AF23" s="145"/>
      <c r="AG23" s="86" t="str">
        <f>IF(AF23&gt;0,VLOOKUP(AF23,整理番号表!O$5:P$12,2,FALSE),"")</f>
        <v/>
      </c>
      <c r="AH23" s="145"/>
      <c r="AI23" s="41">
        <f t="shared" si="9"/>
        <v>0</v>
      </c>
      <c r="AJ23" s="77"/>
      <c r="AK23" s="123"/>
      <c r="AL23" s="124"/>
      <c r="AM23" s="124"/>
      <c r="AN23" s="124"/>
      <c r="AO23" s="124"/>
      <c r="AP23" s="124"/>
      <c r="AQ23" s="124"/>
      <c r="AR23" s="124"/>
      <c r="AS23" s="124"/>
      <c r="AT23" s="124"/>
      <c r="AU23" s="124"/>
      <c r="AV23" s="124"/>
      <c r="AW23" s="124"/>
      <c r="AX23" s="124"/>
      <c r="AY23" s="124"/>
      <c r="AZ23" s="124"/>
      <c r="BA23" s="124"/>
      <c r="BB23" s="160"/>
      <c r="BC23" s="151"/>
      <c r="BD23" s="188"/>
      <c r="BE23" s="188"/>
      <c r="BF23" s="152"/>
      <c r="BG23" s="191"/>
      <c r="BH23" s="191"/>
      <c r="BI23" s="145"/>
      <c r="BJ23" s="145"/>
      <c r="BK23" s="145"/>
      <c r="BL23" s="145"/>
      <c r="BM23" s="145"/>
      <c r="BN23" s="145"/>
      <c r="BO23" s="145"/>
      <c r="BP23" s="61"/>
      <c r="BR23" s="196">
        <v>1</v>
      </c>
      <c r="BS23" s="197">
        <f t="shared" si="13"/>
        <v>0</v>
      </c>
      <c r="BT23" s="198">
        <f t="shared" si="14"/>
        <v>0</v>
      </c>
      <c r="BU23" s="198" t="e">
        <f t="shared" si="15"/>
        <v>#DIV/0!</v>
      </c>
      <c r="BV23" s="197">
        <f t="shared" si="16"/>
        <v>0</v>
      </c>
    </row>
    <row r="24" spans="1:74" s="18" customFormat="1" ht="18" customHeight="1" x14ac:dyDescent="0.15">
      <c r="A24" s="18" t="str">
        <f t="shared" si="11"/>
        <v/>
      </c>
      <c r="B24" s="60"/>
      <c r="C24" s="4"/>
      <c r="D24" s="4"/>
      <c r="E24" s="83" t="str">
        <f t="shared" si="12"/>
        <v/>
      </c>
      <c r="F24" s="145"/>
      <c r="G24" s="5"/>
      <c r="H24" s="80"/>
      <c r="I24" s="80" t="s">
        <v>149</v>
      </c>
      <c r="J24" s="117"/>
      <c r="K24" s="81" t="str">
        <f>IF(J24&gt;0,VLOOKUP(J24,整理番号表!D$12:E$15,2,FALSE),"")</f>
        <v/>
      </c>
      <c r="L24" s="81"/>
      <c r="M24" s="81"/>
      <c r="N24" s="4"/>
      <c r="O24" s="83" t="str">
        <f>IF(N24&gt;0,VLOOKUP(N24,整理番号表!H$5:I$38,2,FALSE),"")</f>
        <v/>
      </c>
      <c r="P24" s="8"/>
      <c r="Q24" s="9"/>
      <c r="R24" s="80"/>
      <c r="S24" s="38">
        <f t="shared" si="5"/>
        <v>0</v>
      </c>
      <c r="T24" s="11"/>
      <c r="U24" s="11"/>
      <c r="V24" s="11"/>
      <c r="W24" s="11"/>
      <c r="X24" s="11"/>
      <c r="Y24" s="11"/>
      <c r="Z24" s="11" t="str">
        <f t="shared" si="18"/>
        <v/>
      </c>
      <c r="AA24" s="90">
        <f t="shared" si="7"/>
        <v>0</v>
      </c>
      <c r="AB24" s="11"/>
      <c r="AC24" s="39" t="str">
        <f t="shared" si="8"/>
        <v/>
      </c>
      <c r="AD24" s="145"/>
      <c r="AE24" s="86" t="str">
        <f>IF(AD24&gt;0,VLOOKUP(AD24,整理番号表!L$5:M$13,2,FALSE),"")</f>
        <v/>
      </c>
      <c r="AF24" s="145"/>
      <c r="AG24" s="86" t="str">
        <f>IF(AF24&gt;0,VLOOKUP(AF24,整理番号表!O$5:P$12,2,FALSE),"")</f>
        <v/>
      </c>
      <c r="AH24" s="145"/>
      <c r="AI24" s="41">
        <f t="shared" si="9"/>
        <v>0</v>
      </c>
      <c r="AJ24" s="77"/>
      <c r="AK24" s="123"/>
      <c r="AL24" s="124"/>
      <c r="AM24" s="124"/>
      <c r="AN24" s="124"/>
      <c r="AO24" s="124"/>
      <c r="AP24" s="124"/>
      <c r="AQ24" s="124"/>
      <c r="AR24" s="124"/>
      <c r="AS24" s="124"/>
      <c r="AT24" s="124"/>
      <c r="AU24" s="124"/>
      <c r="AV24" s="124"/>
      <c r="AW24" s="124"/>
      <c r="AX24" s="124"/>
      <c r="AY24" s="124"/>
      <c r="AZ24" s="124"/>
      <c r="BA24" s="124"/>
      <c r="BB24" s="160"/>
      <c r="BC24" s="151"/>
      <c r="BD24" s="188"/>
      <c r="BE24" s="188"/>
      <c r="BF24" s="152"/>
      <c r="BG24" s="191"/>
      <c r="BH24" s="191"/>
      <c r="BI24" s="145"/>
      <c r="BJ24" s="145"/>
      <c r="BK24" s="145"/>
      <c r="BL24" s="145"/>
      <c r="BM24" s="145"/>
      <c r="BN24" s="145"/>
      <c r="BO24" s="145"/>
      <c r="BP24" s="61"/>
      <c r="BR24" s="196">
        <v>1</v>
      </c>
      <c r="BS24" s="197">
        <f t="shared" si="13"/>
        <v>0</v>
      </c>
      <c r="BT24" s="198">
        <f t="shared" si="14"/>
        <v>0</v>
      </c>
      <c r="BU24" s="198" t="e">
        <f t="shared" si="15"/>
        <v>#DIV/0!</v>
      </c>
      <c r="BV24" s="197">
        <f t="shared" si="16"/>
        <v>0</v>
      </c>
    </row>
    <row r="25" spans="1:74" s="18" customFormat="1" ht="18" customHeight="1" x14ac:dyDescent="0.15">
      <c r="A25" s="18" t="str">
        <f t="shared" si="11"/>
        <v/>
      </c>
      <c r="B25" s="60"/>
      <c r="C25" s="4"/>
      <c r="D25" s="4"/>
      <c r="E25" s="83" t="str">
        <f t="shared" si="12"/>
        <v/>
      </c>
      <c r="F25" s="145"/>
      <c r="G25" s="5"/>
      <c r="H25" s="80"/>
      <c r="I25" s="80" t="s">
        <v>149</v>
      </c>
      <c r="J25" s="117"/>
      <c r="K25" s="81" t="str">
        <f>IF(J25&gt;0,VLOOKUP(J25,整理番号表!D$12:E$15,2,FALSE),"")</f>
        <v/>
      </c>
      <c r="L25" s="81"/>
      <c r="M25" s="81"/>
      <c r="N25" s="4"/>
      <c r="O25" s="83" t="str">
        <f>IF(N25&gt;0,VLOOKUP(N25,整理番号表!H$5:I$38,2,FALSE),"")</f>
        <v/>
      </c>
      <c r="P25" s="8"/>
      <c r="Q25" s="9"/>
      <c r="R25" s="80"/>
      <c r="S25" s="38">
        <f t="shared" si="5"/>
        <v>0</v>
      </c>
      <c r="T25" s="11"/>
      <c r="U25" s="11"/>
      <c r="V25" s="11"/>
      <c r="W25" s="11"/>
      <c r="X25" s="11"/>
      <c r="Y25" s="11"/>
      <c r="Z25" s="11" t="str">
        <f t="shared" si="18"/>
        <v/>
      </c>
      <c r="AA25" s="90">
        <f t="shared" si="7"/>
        <v>0</v>
      </c>
      <c r="AB25" s="11"/>
      <c r="AC25" s="39" t="str">
        <f t="shared" si="8"/>
        <v/>
      </c>
      <c r="AD25" s="145"/>
      <c r="AE25" s="86" t="str">
        <f>IF(AD25&gt;0,VLOOKUP(AD25,整理番号表!L$5:M$13,2,FALSE),"")</f>
        <v/>
      </c>
      <c r="AF25" s="145"/>
      <c r="AG25" s="86" t="str">
        <f>IF(AF25&gt;0,VLOOKUP(AF25,整理番号表!O$5:P$12,2,FALSE),"")</f>
        <v/>
      </c>
      <c r="AH25" s="145"/>
      <c r="AI25" s="41">
        <f t="shared" si="9"/>
        <v>0</v>
      </c>
      <c r="AJ25" s="77"/>
      <c r="AK25" s="123"/>
      <c r="AL25" s="124"/>
      <c r="AM25" s="124"/>
      <c r="AN25" s="124"/>
      <c r="AO25" s="124"/>
      <c r="AP25" s="124"/>
      <c r="AQ25" s="124"/>
      <c r="AR25" s="124"/>
      <c r="AS25" s="124"/>
      <c r="AT25" s="124"/>
      <c r="AU25" s="124"/>
      <c r="AV25" s="124"/>
      <c r="AW25" s="124"/>
      <c r="AX25" s="124"/>
      <c r="AY25" s="124"/>
      <c r="AZ25" s="124"/>
      <c r="BA25" s="124"/>
      <c r="BB25" s="160"/>
      <c r="BC25" s="151"/>
      <c r="BD25" s="188"/>
      <c r="BE25" s="188"/>
      <c r="BF25" s="152"/>
      <c r="BG25" s="191"/>
      <c r="BH25" s="191"/>
      <c r="BI25" s="145"/>
      <c r="BJ25" s="145"/>
      <c r="BK25" s="145"/>
      <c r="BL25" s="145"/>
      <c r="BM25" s="145"/>
      <c r="BN25" s="145"/>
      <c r="BO25" s="145"/>
      <c r="BP25" s="61"/>
      <c r="BR25" s="196">
        <v>1</v>
      </c>
      <c r="BS25" s="197">
        <f t="shared" si="13"/>
        <v>0</v>
      </c>
      <c r="BT25" s="198">
        <f t="shared" si="14"/>
        <v>0</v>
      </c>
      <c r="BU25" s="198" t="e">
        <f t="shared" si="15"/>
        <v>#DIV/0!</v>
      </c>
      <c r="BV25" s="197">
        <f t="shared" si="16"/>
        <v>0</v>
      </c>
    </row>
    <row r="26" spans="1:74" s="18" customFormat="1" ht="18" customHeight="1" thickBot="1" x14ac:dyDescent="0.2">
      <c r="A26" s="18" t="str">
        <f t="shared" si="11"/>
        <v/>
      </c>
      <c r="B26" s="62"/>
      <c r="C26" s="63"/>
      <c r="D26" s="63"/>
      <c r="E26" s="84" t="str">
        <f t="shared" si="12"/>
        <v/>
      </c>
      <c r="F26" s="64"/>
      <c r="G26" s="64"/>
      <c r="H26" s="82"/>
      <c r="I26" s="82" t="s">
        <v>149</v>
      </c>
      <c r="J26" s="118"/>
      <c r="K26" s="82" t="str">
        <f>IF(J26&gt;0,VLOOKUP(J26,整理番号表!D$12:E$15,2,FALSE),"")</f>
        <v/>
      </c>
      <c r="L26" s="82"/>
      <c r="M26" s="82"/>
      <c r="N26" s="63"/>
      <c r="O26" s="84" t="str">
        <f>IF(N26&gt;0,VLOOKUP(N26,整理番号表!H$5:I$38,2,FALSE),"")</f>
        <v/>
      </c>
      <c r="P26" s="65"/>
      <c r="Q26" s="66"/>
      <c r="R26" s="82"/>
      <c r="S26" s="67">
        <f t="shared" si="5"/>
        <v>0</v>
      </c>
      <c r="T26" s="68"/>
      <c r="U26" s="68"/>
      <c r="V26" s="68"/>
      <c r="W26" s="68"/>
      <c r="X26" s="68"/>
      <c r="Y26" s="68"/>
      <c r="Z26" s="68" t="str">
        <f t="shared" si="18"/>
        <v/>
      </c>
      <c r="AA26" s="91">
        <f t="shared" si="7"/>
        <v>0</v>
      </c>
      <c r="AB26" s="68"/>
      <c r="AC26" s="69" t="str">
        <f t="shared" si="8"/>
        <v/>
      </c>
      <c r="AD26" s="64"/>
      <c r="AE26" s="87" t="str">
        <f>IF(AD26&gt;0,VLOOKUP(AD26,整理番号表!L$5:M$13,2,FALSE),"")</f>
        <v/>
      </c>
      <c r="AF26" s="64"/>
      <c r="AG26" s="87" t="str">
        <f>IF(AF26&gt;0,VLOOKUP(AF26,整理番号表!O$5:P$12,2,FALSE),"")</f>
        <v/>
      </c>
      <c r="AH26" s="64"/>
      <c r="AI26" s="70">
        <f t="shared" si="9"/>
        <v>0</v>
      </c>
      <c r="AJ26" s="78"/>
      <c r="AK26" s="125"/>
      <c r="AL26" s="126"/>
      <c r="AM26" s="126"/>
      <c r="AN26" s="126"/>
      <c r="AO26" s="126"/>
      <c r="AP26" s="126"/>
      <c r="AQ26" s="126"/>
      <c r="AR26" s="126"/>
      <c r="AS26" s="126"/>
      <c r="AT26" s="126"/>
      <c r="AU26" s="126"/>
      <c r="AV26" s="126"/>
      <c r="AW26" s="126"/>
      <c r="AX26" s="126"/>
      <c r="AY26" s="126"/>
      <c r="AZ26" s="126"/>
      <c r="BA26" s="126"/>
      <c r="BB26" s="161"/>
      <c r="BC26" s="155"/>
      <c r="BD26" s="189"/>
      <c r="BE26" s="189"/>
      <c r="BF26" s="64"/>
      <c r="BG26" s="192"/>
      <c r="BH26" s="192"/>
      <c r="BI26" s="64"/>
      <c r="BJ26" s="64"/>
      <c r="BK26" s="64"/>
      <c r="BL26" s="64"/>
      <c r="BM26" s="64"/>
      <c r="BN26" s="64"/>
      <c r="BO26" s="64"/>
      <c r="BP26" s="71"/>
      <c r="BR26" s="196">
        <v>1</v>
      </c>
      <c r="BS26" s="197">
        <f t="shared" si="13"/>
        <v>0</v>
      </c>
      <c r="BT26" s="198">
        <f t="shared" si="14"/>
        <v>0</v>
      </c>
      <c r="BU26" s="198" t="e">
        <f t="shared" si="15"/>
        <v>#DIV/0!</v>
      </c>
      <c r="BV26" s="197">
        <f t="shared" si="16"/>
        <v>0</v>
      </c>
    </row>
    <row r="27" spans="1:74" s="27" customFormat="1" ht="7.5" customHeight="1" x14ac:dyDescent="0.15">
      <c r="B27" s="42"/>
      <c r="C27" s="42"/>
      <c r="D27" s="42"/>
      <c r="E27" s="43"/>
      <c r="F27" s="43"/>
      <c r="G27" s="43"/>
      <c r="H27" s="44"/>
      <c r="I27" s="44"/>
      <c r="J27" s="44"/>
      <c r="K27" s="44"/>
      <c r="L27" s="44"/>
      <c r="M27" s="44"/>
      <c r="N27" s="42"/>
      <c r="O27" s="43"/>
      <c r="P27" s="43"/>
      <c r="Q27" s="42"/>
      <c r="R27" s="42"/>
      <c r="S27" s="45"/>
      <c r="T27" s="45"/>
      <c r="U27" s="45"/>
      <c r="V27" s="45"/>
      <c r="W27" s="45"/>
      <c r="X27" s="45"/>
      <c r="Y27" s="45"/>
      <c r="Z27" s="45"/>
      <c r="AA27" s="45"/>
      <c r="AB27" s="45"/>
      <c r="AC27" s="46"/>
      <c r="AD27" s="43"/>
      <c r="AE27" s="43"/>
      <c r="AF27" s="43"/>
      <c r="AG27" s="44"/>
      <c r="AH27" s="43"/>
      <c r="AI27" s="45"/>
      <c r="AJ27" s="45"/>
      <c r="AK27" s="45"/>
      <c r="AL27" s="45"/>
      <c r="AM27" s="45"/>
      <c r="AN27" s="45"/>
      <c r="AO27" s="45"/>
      <c r="AP27" s="45"/>
      <c r="AQ27" s="45"/>
      <c r="AR27" s="45"/>
      <c r="AS27" s="45"/>
      <c r="AT27" s="45"/>
      <c r="AU27" s="45"/>
      <c r="AV27" s="45"/>
      <c r="AW27" s="45"/>
      <c r="AX27" s="45"/>
      <c r="AY27" s="45"/>
      <c r="AZ27" s="45"/>
      <c r="BA27" s="45"/>
      <c r="BB27" s="45"/>
      <c r="BC27" s="43"/>
      <c r="BD27" s="43"/>
      <c r="BE27" s="43"/>
      <c r="BF27" s="43"/>
      <c r="BG27" s="43"/>
      <c r="BH27" s="43"/>
      <c r="BI27" s="43"/>
      <c r="BJ27" s="43"/>
      <c r="BK27" s="43"/>
      <c r="BL27" s="43"/>
      <c r="BM27" s="43"/>
      <c r="BN27" s="43"/>
      <c r="BO27" s="43"/>
      <c r="BP27" s="43"/>
      <c r="BR27" s="47"/>
    </row>
    <row r="28" spans="1:74" ht="21" customHeight="1" x14ac:dyDescent="0.15">
      <c r="H28" s="48" t="s">
        <v>94</v>
      </c>
      <c r="I28" s="48"/>
      <c r="J28" s="16"/>
      <c r="K28" s="16"/>
      <c r="L28" s="16"/>
      <c r="M28" s="16"/>
      <c r="N28" s="13"/>
      <c r="O28" s="13"/>
      <c r="P28" s="13"/>
      <c r="Q28" s="13"/>
      <c r="R28" s="13"/>
      <c r="S28" s="13"/>
      <c r="T28" s="13"/>
      <c r="U28" s="13"/>
      <c r="V28" s="13"/>
      <c r="W28" s="13"/>
      <c r="X28" s="13"/>
      <c r="Y28" s="13"/>
      <c r="Z28" s="13"/>
      <c r="AA28" s="13"/>
      <c r="AB28" s="13"/>
      <c r="AC28" s="15"/>
      <c r="AD28" s="15"/>
      <c r="AE28" s="13"/>
      <c r="AF28" s="15"/>
      <c r="AG28" s="13"/>
      <c r="AH28" s="13"/>
      <c r="AI28" s="13"/>
      <c r="AJ28" s="13"/>
      <c r="AK28" s="13"/>
      <c r="AL28" s="13"/>
      <c r="AM28" s="13"/>
      <c r="AN28" s="13"/>
      <c r="AO28" s="13"/>
      <c r="AP28" s="13"/>
      <c r="AQ28" s="13"/>
      <c r="AR28" s="13"/>
      <c r="AS28" s="13"/>
      <c r="AT28" s="13"/>
      <c r="AU28" s="13"/>
      <c r="AV28" s="13"/>
      <c r="AW28" s="13"/>
      <c r="AX28" s="13"/>
      <c r="AY28" s="13"/>
      <c r="AZ28" s="13"/>
      <c r="BA28" s="13"/>
      <c r="BB28" s="13"/>
      <c r="BC28" s="49"/>
      <c r="BD28" s="49"/>
      <c r="BE28" s="49"/>
      <c r="BF28" s="49"/>
      <c r="BG28" s="49"/>
      <c r="BH28" s="49"/>
      <c r="BI28" s="49"/>
      <c r="BJ28" s="49"/>
      <c r="BK28" s="44"/>
      <c r="BL28" s="49"/>
      <c r="BM28" s="49"/>
      <c r="BN28" s="49"/>
      <c r="BO28" s="44"/>
      <c r="BP28" s="44"/>
    </row>
    <row r="29" spans="1:74" s="14" customFormat="1" ht="21" customHeight="1" x14ac:dyDescent="0.15">
      <c r="H29" s="48" t="s">
        <v>21</v>
      </c>
      <c r="I29" s="48"/>
      <c r="J29" s="16"/>
      <c r="K29" s="16"/>
      <c r="L29" s="16"/>
      <c r="M29" s="16"/>
      <c r="N29" s="13"/>
      <c r="O29" s="13"/>
      <c r="P29" s="13"/>
      <c r="Q29" s="13"/>
      <c r="R29" s="13"/>
      <c r="S29" s="13"/>
      <c r="T29" s="13"/>
      <c r="U29" s="13"/>
      <c r="V29" s="13"/>
      <c r="W29" s="13"/>
      <c r="X29" s="13"/>
      <c r="Y29" s="13"/>
      <c r="Z29" s="13"/>
      <c r="AA29" s="13"/>
      <c r="AB29" s="13"/>
      <c r="AC29" s="15"/>
      <c r="AD29" s="15"/>
      <c r="AE29" s="13"/>
      <c r="AF29" s="15"/>
      <c r="AG29" s="13"/>
      <c r="AH29" s="13"/>
      <c r="AI29" s="13"/>
      <c r="AJ29" s="13"/>
      <c r="AK29" s="13"/>
      <c r="AL29" s="13"/>
      <c r="AM29" s="13"/>
      <c r="AN29" s="13"/>
      <c r="AO29" s="13"/>
      <c r="AP29" s="13"/>
      <c r="AQ29" s="13"/>
      <c r="AR29" s="13"/>
      <c r="AS29" s="13"/>
      <c r="AT29" s="13"/>
      <c r="AU29" s="13"/>
      <c r="AV29" s="13"/>
      <c r="AW29" s="13"/>
      <c r="AX29" s="13"/>
      <c r="AY29" s="13"/>
      <c r="AZ29" s="13"/>
      <c r="BA29" s="13"/>
      <c r="BB29" s="13"/>
      <c r="BC29" s="49"/>
      <c r="BD29" s="49"/>
      <c r="BE29" s="49"/>
      <c r="BF29" s="49"/>
      <c r="BG29" s="49"/>
      <c r="BH29" s="49"/>
      <c r="BI29" s="49"/>
      <c r="BJ29" s="49"/>
      <c r="BK29" s="44"/>
      <c r="BL29" s="49"/>
      <c r="BM29" s="49"/>
      <c r="BN29" s="49"/>
      <c r="BO29" s="44"/>
      <c r="BP29" s="44"/>
      <c r="BQ29" s="12"/>
    </row>
    <row r="30" spans="1:74" s="14" customFormat="1" ht="24.75" customHeight="1" x14ac:dyDescent="0.15">
      <c r="H30" s="56" t="s">
        <v>95</v>
      </c>
      <c r="I30" s="56"/>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12"/>
    </row>
    <row r="31" spans="1:74" x14ac:dyDescent="0.15">
      <c r="BC31" s="42"/>
      <c r="BD31" s="42"/>
      <c r="BE31" s="42"/>
      <c r="BF31" s="42"/>
      <c r="BG31" s="42"/>
      <c r="BH31" s="42"/>
      <c r="BI31" s="42"/>
      <c r="BJ31" s="42"/>
      <c r="BK31" s="44"/>
      <c r="BL31" s="42"/>
      <c r="BM31" s="42"/>
      <c r="BN31" s="42"/>
      <c r="BO31" s="44"/>
      <c r="BP31" s="44"/>
    </row>
    <row r="32" spans="1:74" x14ac:dyDescent="0.15">
      <c r="BC32" s="42"/>
      <c r="BD32" s="42"/>
      <c r="BE32" s="42"/>
      <c r="BF32" s="42"/>
      <c r="BG32" s="42"/>
      <c r="BH32" s="42"/>
      <c r="BI32" s="42"/>
      <c r="BJ32" s="42"/>
      <c r="BK32" s="44"/>
      <c r="BL32" s="42"/>
      <c r="BM32" s="42"/>
      <c r="BN32" s="42"/>
      <c r="BO32" s="44"/>
      <c r="BP32" s="44"/>
    </row>
    <row r="33" spans="5:68" x14ac:dyDescent="0.15">
      <c r="BC33" s="42"/>
      <c r="BD33" s="42"/>
      <c r="BE33" s="42"/>
      <c r="BF33" s="42"/>
      <c r="BG33" s="42"/>
      <c r="BH33" s="42"/>
      <c r="BI33" s="42"/>
      <c r="BJ33" s="42"/>
      <c r="BK33" s="44"/>
      <c r="BL33" s="42"/>
      <c r="BM33" s="42"/>
      <c r="BN33" s="42"/>
      <c r="BO33" s="44"/>
      <c r="BP33" s="44"/>
    </row>
    <row r="34" spans="5:68" x14ac:dyDescent="0.15">
      <c r="BC34" s="42"/>
      <c r="BD34" s="42"/>
      <c r="BE34" s="42"/>
      <c r="BF34" s="42"/>
      <c r="BG34" s="42"/>
      <c r="BH34" s="42"/>
      <c r="BI34" s="42"/>
      <c r="BJ34" s="42"/>
      <c r="BK34" s="44"/>
      <c r="BL34" s="42"/>
      <c r="BM34" s="42"/>
      <c r="BN34" s="42"/>
      <c r="BO34" s="44"/>
      <c r="BP34" s="44"/>
    </row>
    <row r="35" spans="5:68" x14ac:dyDescent="0.15">
      <c r="BC35" s="42"/>
      <c r="BD35" s="42"/>
      <c r="BE35" s="42"/>
      <c r="BF35" s="42"/>
      <c r="BG35" s="42"/>
      <c r="BH35" s="42"/>
      <c r="BI35" s="42"/>
      <c r="BJ35" s="42"/>
      <c r="BK35" s="44"/>
      <c r="BL35" s="42"/>
      <c r="BM35" s="42"/>
      <c r="BN35" s="42"/>
      <c r="BO35" s="44"/>
      <c r="BP35" s="44"/>
    </row>
    <row r="36" spans="5:68" x14ac:dyDescent="0.15">
      <c r="BC36" s="42"/>
      <c r="BD36" s="42"/>
      <c r="BE36" s="42"/>
      <c r="BF36" s="42"/>
      <c r="BG36" s="42"/>
      <c r="BH36" s="42"/>
      <c r="BI36" s="42"/>
      <c r="BJ36" s="42"/>
      <c r="BK36" s="44"/>
      <c r="BL36" s="42"/>
      <c r="BM36" s="42"/>
      <c r="BN36" s="42"/>
      <c r="BO36" s="44"/>
      <c r="BP36" s="44"/>
    </row>
    <row r="37" spans="5:68" x14ac:dyDescent="0.15">
      <c r="BC37" s="42"/>
      <c r="BD37" s="42"/>
      <c r="BE37" s="42"/>
      <c r="BF37" s="42"/>
      <c r="BG37" s="42"/>
      <c r="BH37" s="42"/>
      <c r="BI37" s="42"/>
      <c r="BJ37" s="42"/>
      <c r="BK37" s="44"/>
      <c r="BL37" s="42"/>
      <c r="BM37" s="42"/>
      <c r="BN37" s="42"/>
      <c r="BO37" s="44"/>
      <c r="BP37" s="44"/>
    </row>
    <row r="38" spans="5:68" x14ac:dyDescent="0.15">
      <c r="BC38" s="42"/>
      <c r="BD38" s="42"/>
      <c r="BE38" s="42"/>
      <c r="BF38" s="42"/>
      <c r="BG38" s="42"/>
      <c r="BH38" s="42"/>
      <c r="BI38" s="42"/>
      <c r="BJ38" s="42"/>
      <c r="BK38" s="44"/>
      <c r="BL38" s="42"/>
      <c r="BM38" s="42"/>
      <c r="BN38" s="42"/>
      <c r="BO38" s="44"/>
      <c r="BP38" s="44"/>
    </row>
    <row r="39" spans="5:68" x14ac:dyDescent="0.15">
      <c r="BC39" s="42"/>
      <c r="BD39" s="42"/>
      <c r="BE39" s="42"/>
      <c r="BF39" s="42"/>
      <c r="BG39" s="42"/>
      <c r="BH39" s="42"/>
      <c r="BI39" s="42"/>
      <c r="BJ39" s="42"/>
      <c r="BK39" s="44"/>
      <c r="BL39" s="42"/>
      <c r="BM39" s="42"/>
      <c r="BN39" s="42"/>
      <c r="BO39" s="44"/>
      <c r="BP39" s="44"/>
    </row>
    <row r="40" spans="5:68" x14ac:dyDescent="0.15">
      <c r="BC40" s="42"/>
      <c r="BD40" s="42"/>
      <c r="BE40" s="42"/>
      <c r="BF40" s="42"/>
      <c r="BG40" s="42"/>
      <c r="BH40" s="42"/>
      <c r="BI40" s="42"/>
      <c r="BJ40" s="42"/>
      <c r="BK40" s="44"/>
      <c r="BL40" s="42"/>
      <c r="BM40" s="42"/>
      <c r="BN40" s="42"/>
      <c r="BO40" s="44"/>
      <c r="BP40" s="44"/>
    </row>
    <row r="41" spans="5:68" x14ac:dyDescent="0.15">
      <c r="BC41" s="42"/>
      <c r="BD41" s="42"/>
      <c r="BE41" s="42"/>
      <c r="BF41" s="42"/>
      <c r="BG41" s="42"/>
      <c r="BH41" s="42"/>
      <c r="BI41" s="42"/>
      <c r="BJ41" s="42"/>
      <c r="BK41" s="44"/>
      <c r="BL41" s="42"/>
      <c r="BM41" s="42"/>
      <c r="BN41" s="42"/>
      <c r="BO41" s="44"/>
      <c r="BP41" s="44"/>
    </row>
    <row r="42" spans="5:68" x14ac:dyDescent="0.15">
      <c r="BC42" s="42"/>
      <c r="BD42" s="42"/>
      <c r="BE42" s="42"/>
      <c r="BF42" s="42"/>
      <c r="BG42" s="42"/>
      <c r="BH42" s="42"/>
      <c r="BI42" s="42"/>
      <c r="BJ42" s="42"/>
      <c r="BK42" s="44"/>
      <c r="BL42" s="42"/>
      <c r="BM42" s="42"/>
      <c r="BN42" s="42"/>
      <c r="BO42" s="44"/>
      <c r="BP42" s="44"/>
    </row>
    <row r="43" spans="5:68" x14ac:dyDescent="0.15">
      <c r="BC43" s="42"/>
      <c r="BD43" s="42"/>
      <c r="BE43" s="42"/>
      <c r="BF43" s="42"/>
      <c r="BG43" s="42"/>
      <c r="BH43" s="42"/>
      <c r="BI43" s="42"/>
      <c r="BJ43" s="42"/>
      <c r="BK43" s="44"/>
      <c r="BL43" s="42"/>
      <c r="BM43" s="42"/>
      <c r="BN43" s="42"/>
      <c r="BO43" s="44"/>
      <c r="BP43" s="44"/>
    </row>
    <row r="44" spans="5:68" x14ac:dyDescent="0.15">
      <c r="BC44" s="42"/>
      <c r="BD44" s="42"/>
      <c r="BE44" s="42"/>
      <c r="BF44" s="42"/>
      <c r="BG44" s="42"/>
      <c r="BH44" s="42"/>
      <c r="BI44" s="42"/>
      <c r="BJ44" s="42"/>
      <c r="BK44" s="44"/>
      <c r="BL44" s="42"/>
      <c r="BM44" s="42"/>
      <c r="BN44" s="42"/>
      <c r="BO44" s="44"/>
      <c r="BP44" s="44"/>
    </row>
    <row r="45" spans="5:68" x14ac:dyDescent="0.15">
      <c r="BC45" s="42"/>
      <c r="BD45" s="42"/>
      <c r="BE45" s="42"/>
      <c r="BF45" s="42"/>
      <c r="BG45" s="42"/>
      <c r="BH45" s="42"/>
      <c r="BI45" s="42"/>
      <c r="BJ45" s="42"/>
      <c r="BK45" s="44"/>
      <c r="BL45" s="42"/>
      <c r="BM45" s="42"/>
      <c r="BN45" s="42"/>
      <c r="BO45" s="44"/>
      <c r="BP45" s="44"/>
    </row>
    <row r="46" spans="5:68" x14ac:dyDescent="0.15">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42"/>
      <c r="BD46" s="42"/>
      <c r="BE46" s="42"/>
      <c r="BF46" s="42"/>
      <c r="BG46" s="42"/>
      <c r="BH46" s="42"/>
      <c r="BI46" s="42"/>
      <c r="BJ46" s="42"/>
      <c r="BK46" s="44"/>
      <c r="BL46" s="42"/>
      <c r="BM46" s="42"/>
      <c r="BN46" s="42"/>
      <c r="BO46" s="44"/>
      <c r="BP46" s="44"/>
    </row>
    <row r="47" spans="5:68" x14ac:dyDescent="0.15">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43"/>
      <c r="BD47" s="43"/>
      <c r="BE47" s="43"/>
      <c r="BF47" s="43"/>
      <c r="BG47" s="43"/>
      <c r="BH47" s="43"/>
      <c r="BI47" s="43"/>
      <c r="BJ47" s="43"/>
      <c r="BK47" s="43"/>
      <c r="BL47" s="43"/>
      <c r="BM47" s="43"/>
      <c r="BN47" s="43"/>
      <c r="BO47" s="43"/>
      <c r="BP47" s="43"/>
    </row>
    <row r="49" spans="5:68" x14ac:dyDescent="0.15">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53"/>
      <c r="BD49" s="53"/>
      <c r="BE49" s="53"/>
      <c r="BF49" s="53"/>
      <c r="BG49" s="53"/>
      <c r="BH49" s="53"/>
      <c r="BI49" s="53"/>
      <c r="BJ49" s="53"/>
      <c r="BK49" s="53"/>
      <c r="BL49" s="53"/>
      <c r="BM49" s="53"/>
      <c r="BN49" s="53"/>
      <c r="BO49" s="53"/>
      <c r="BP49" s="53"/>
    </row>
  </sheetData>
  <sheetProtection formatCells="0" formatColumns="0" formatRows="0" insertRows="0" insertHyperlinks="0" deleteRows="0" sort="0" autoFilter="0" pivotTables="0"/>
  <mergeCells count="80">
    <mergeCell ref="BR1:BV2"/>
    <mergeCell ref="BR3:BR8"/>
    <mergeCell ref="BS3:BS8"/>
    <mergeCell ref="BT3:BU3"/>
    <mergeCell ref="BT4:BT8"/>
    <mergeCell ref="BU4:BU8"/>
    <mergeCell ref="BV4:BV8"/>
    <mergeCell ref="BO6:BO8"/>
    <mergeCell ref="BP6:BP8"/>
    <mergeCell ref="H7:H8"/>
    <mergeCell ref="I7:I8"/>
    <mergeCell ref="J7:J8"/>
    <mergeCell ref="K7:K8"/>
    <mergeCell ref="N7:N8"/>
    <mergeCell ref="BC6:BC8"/>
    <mergeCell ref="BF6:BF8"/>
    <mergeCell ref="BI6:BI8"/>
    <mergeCell ref="BJ6:BJ8"/>
    <mergeCell ref="BK6:BK8"/>
    <mergeCell ref="BL6:BL8"/>
    <mergeCell ref="AX7:AX8"/>
    <mergeCell ref="AZ7:AZ8"/>
    <mergeCell ref="L7:M7"/>
    <mergeCell ref="AT5:AT8"/>
    <mergeCell ref="AW5:AW8"/>
    <mergeCell ref="AU7:AU8"/>
    <mergeCell ref="BM6:BM8"/>
    <mergeCell ref="BN6:BN8"/>
    <mergeCell ref="BA7:BA8"/>
    <mergeCell ref="AY5:AY8"/>
    <mergeCell ref="AV7:AV8"/>
    <mergeCell ref="BB5:BB8"/>
    <mergeCell ref="BC5:BH5"/>
    <mergeCell ref="AQ5:AQ8"/>
    <mergeCell ref="AR5:AR8"/>
    <mergeCell ref="AS5:AS8"/>
    <mergeCell ref="AF7:AF8"/>
    <mergeCell ref="AG7:AG8"/>
    <mergeCell ref="AH7:AH8"/>
    <mergeCell ref="AK7:AK8"/>
    <mergeCell ref="AL7:AL8"/>
    <mergeCell ref="AM7:AM8"/>
    <mergeCell ref="AO5:AO8"/>
    <mergeCell ref="T6:T7"/>
    <mergeCell ref="U6:U7"/>
    <mergeCell ref="V6:V7"/>
    <mergeCell ref="W6:W7"/>
    <mergeCell ref="AP5:AP8"/>
    <mergeCell ref="B3:B8"/>
    <mergeCell ref="C3:C8"/>
    <mergeCell ref="D3:D8"/>
    <mergeCell ref="E3:AJ3"/>
    <mergeCell ref="AK3:BA4"/>
    <mergeCell ref="N4:O6"/>
    <mergeCell ref="T4:Y4"/>
    <mergeCell ref="Z4:AA7"/>
    <mergeCell ref="AB4:AB7"/>
    <mergeCell ref="P5:P8"/>
    <mergeCell ref="X5:Y5"/>
    <mergeCell ref="X6:X7"/>
    <mergeCell ref="Y6:Y7"/>
    <mergeCell ref="O7:O8"/>
    <mergeCell ref="Q7:Q8"/>
    <mergeCell ref="AD5:AE6"/>
    <mergeCell ref="BC3:BP4"/>
    <mergeCell ref="E4:E8"/>
    <mergeCell ref="F4:F8"/>
    <mergeCell ref="H4:I6"/>
    <mergeCell ref="J4:M6"/>
    <mergeCell ref="AF5:AG6"/>
    <mergeCell ref="AH5:AI5"/>
    <mergeCell ref="AK5:AM6"/>
    <mergeCell ref="AN5:AN8"/>
    <mergeCell ref="AH6:AI6"/>
    <mergeCell ref="AJ6:AJ7"/>
    <mergeCell ref="AD7:AD8"/>
    <mergeCell ref="AE7:AE8"/>
    <mergeCell ref="BI5:BP5"/>
    <mergeCell ref="G6:G8"/>
    <mergeCell ref="S6:S7"/>
  </mergeCells>
  <phoneticPr fontId="3"/>
  <dataValidations count="4">
    <dataValidation type="list" allowBlank="1" showInputMessage="1" showErrorMessage="1" sqref="I10:I26">
      <formula1>"　,法人,法人以外"</formula1>
    </dataValidation>
    <dataValidation type="list" allowBlank="1" showInputMessage="1" showErrorMessage="1" sqref="G10:G26">
      <formula1>"10代,20代,30代,40代,50代,60代,70代,80代,90代"</formula1>
    </dataValidation>
    <dataValidation type="list" allowBlank="1" showInputMessage="1" showErrorMessage="1" sqref="R10:R26">
      <formula1>"　,主,従,両方"</formula1>
    </dataValidation>
    <dataValidation type="list" allowBlank="1" showInputMessage="1" showErrorMessage="1" sqref="H10:H26">
      <formula1>"　,中心経営体,賃借権の設定等を受けた者,中心経営体であり、農地中間管理機構から賃借権等の設定を受けた者"</formula1>
    </dataValidation>
  </dataValidations>
  <pageMargins left="0.19685039370078741" right="0.19685039370078741" top="0.59055118110236227" bottom="0.19685039370078741" header="0.19685039370078741" footer="0.31496062992125984"/>
  <pageSetup paperSize="8" scale="57" orientation="landscape" r:id="rId1"/>
  <headerFooter alignWithMargins="0"/>
  <colBreaks count="1" manualBreakCount="1">
    <brk id="3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整理番号表!$E$19:$E$32</xm:f>
          </x14:formula1>
          <xm:sqref>L10:M26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要望地区個別表</vt:lpstr>
      <vt:lpstr>整理番号表</vt:lpstr>
      <vt:lpstr>要望地区個別表（記載例）</vt:lpstr>
      <vt:lpstr>要望地区個別表!Print_Area</vt:lpstr>
      <vt:lpstr>'要望地区個別表（記載例）'!Print_Area</vt:lpstr>
      <vt:lpstr>要望地区個別表!Print_Titles</vt:lpstr>
      <vt:lpstr>'要望地区個別表（記載例）'!Print_Titles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setup</cp:lastModifiedBy>
  <cp:lastPrinted>2016-01-15T06:27:52Z</cp:lastPrinted>
  <dcterms:created xsi:type="dcterms:W3CDTF">2009-06-23T08:36:54Z</dcterms:created>
  <dcterms:modified xsi:type="dcterms:W3CDTF">2016-01-19T01:14:33Z</dcterms:modified>
</cp:coreProperties>
</file>