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Ｂ表" sheetId="6" r:id="rId1"/>
    <sheet name="整理番号表" sheetId="5" r:id="rId2"/>
  </sheets>
  <externalReferences>
    <externalReference r:id="rId3"/>
  </externalReferences>
  <definedNames>
    <definedName name="_xlnm._FilterDatabase" localSheetId="0" hidden="1">Ｂ表!$A$11:$CD$70</definedName>
    <definedName name="_xlnm.Print_Area" localSheetId="0">Ｂ表!$C$1:$CC$74</definedName>
    <definedName name="管轄局">[1]Sheet1!$B$3:$B$11</definedName>
    <definedName name="政策目的">[1]Sheet1!$G$3:$G$5</definedName>
  </definedNames>
  <calcPr calcId="152511"/>
</workbook>
</file>

<file path=xl/calcChain.xml><?xml version="1.0" encoding="utf-8"?>
<calcChain xmlns="http://schemas.openxmlformats.org/spreadsheetml/2006/main">
  <c r="CE14" i="6" l="1"/>
  <c r="CE15" i="6"/>
  <c r="DL70" i="6"/>
  <c r="DK70" i="6"/>
  <c r="DJ70" i="6"/>
  <c r="DI70" i="6"/>
  <c r="DH70" i="6"/>
  <c r="DG70" i="6"/>
  <c r="DF70" i="6"/>
  <c r="DE70" i="6"/>
  <c r="DD70" i="6"/>
  <c r="DC70" i="6"/>
  <c r="DB70" i="6"/>
  <c r="DA70" i="6"/>
  <c r="CZ70" i="6"/>
  <c r="CY70" i="6"/>
  <c r="CX70" i="6"/>
  <c r="CW70" i="6"/>
  <c r="CV70" i="6"/>
  <c r="CO70" i="6"/>
  <c r="CN70" i="6"/>
  <c r="CM70" i="6"/>
  <c r="CI70" i="6"/>
  <c r="CH70" i="6"/>
  <c r="CD70" i="6"/>
  <c r="CE70" i="6" s="1"/>
  <c r="CJ70" i="6" s="1"/>
  <c r="AN70" i="6" s="1"/>
  <c r="CS70" i="6" s="1"/>
  <c r="AJ70" i="6"/>
  <c r="AH70" i="6"/>
  <c r="AF70" i="6"/>
  <c r="AC70" i="6"/>
  <c r="T70" i="6"/>
  <c r="AD70" i="6" s="1"/>
  <c r="Q70" i="6"/>
  <c r="O70" i="6"/>
  <c r="L70" i="6"/>
  <c r="J70" i="6"/>
  <c r="F70" i="6"/>
  <c r="B70" i="6"/>
  <c r="A70" i="6"/>
  <c r="AB70" i="6" s="1"/>
  <c r="AA70" i="6" s="1"/>
  <c r="DL69" i="6"/>
  <c r="DK69" i="6"/>
  <c r="DJ69" i="6"/>
  <c r="DI69" i="6"/>
  <c r="DH69" i="6"/>
  <c r="DG69" i="6"/>
  <c r="DF69" i="6"/>
  <c r="DE69" i="6"/>
  <c r="DD69" i="6"/>
  <c r="DC69" i="6"/>
  <c r="DB69" i="6"/>
  <c r="DA69" i="6"/>
  <c r="CZ69" i="6"/>
  <c r="CY69" i="6"/>
  <c r="CX69" i="6"/>
  <c r="CW69" i="6"/>
  <c r="CV69" i="6"/>
  <c r="CO69" i="6"/>
  <c r="CN69" i="6"/>
  <c r="CM69" i="6"/>
  <c r="CI69" i="6"/>
  <c r="CH69" i="6"/>
  <c r="CD69" i="6"/>
  <c r="CE69" i="6" s="1"/>
  <c r="CJ69" i="6" s="1"/>
  <c r="AJ69" i="6"/>
  <c r="AH69" i="6"/>
  <c r="AF69" i="6"/>
  <c r="AC69" i="6"/>
  <c r="T69" i="6"/>
  <c r="AD69" i="6" s="1"/>
  <c r="Q69" i="6"/>
  <c r="O69" i="6"/>
  <c r="L69" i="6"/>
  <c r="J69" i="6"/>
  <c r="F69" i="6"/>
  <c r="B69" i="6"/>
  <c r="A69" i="6"/>
  <c r="DL68" i="6"/>
  <c r="DK68" i="6"/>
  <c r="DJ68" i="6"/>
  <c r="DI68" i="6"/>
  <c r="DH68" i="6"/>
  <c r="DG68" i="6"/>
  <c r="DF68" i="6"/>
  <c r="DE68" i="6"/>
  <c r="DD68" i="6"/>
  <c r="DC68" i="6"/>
  <c r="DB68" i="6"/>
  <c r="DA68" i="6"/>
  <c r="CZ68" i="6"/>
  <c r="CY68" i="6"/>
  <c r="CX68" i="6"/>
  <c r="CW68" i="6"/>
  <c r="CV68" i="6"/>
  <c r="CO68" i="6"/>
  <c r="CN68" i="6"/>
  <c r="CM68" i="6"/>
  <c r="CI68" i="6"/>
  <c r="CH68" i="6"/>
  <c r="CD68" i="6"/>
  <c r="CE68" i="6" s="1"/>
  <c r="CJ68" i="6" s="1"/>
  <c r="AJ68" i="6"/>
  <c r="AH68" i="6"/>
  <c r="AF68" i="6"/>
  <c r="AC68" i="6"/>
  <c r="T68" i="6"/>
  <c r="AD68" i="6" s="1"/>
  <c r="Q68" i="6"/>
  <c r="O68" i="6"/>
  <c r="L68" i="6"/>
  <c r="J68" i="6"/>
  <c r="F68" i="6"/>
  <c r="B68" i="6"/>
  <c r="A68" i="6"/>
  <c r="DL67" i="6"/>
  <c r="DK67" i="6"/>
  <c r="DJ67" i="6"/>
  <c r="DI67" i="6"/>
  <c r="DH67" i="6"/>
  <c r="DG67" i="6"/>
  <c r="DF67" i="6"/>
  <c r="DE67" i="6"/>
  <c r="DD67" i="6"/>
  <c r="DC67" i="6"/>
  <c r="DB67" i="6"/>
  <c r="DA67" i="6"/>
  <c r="CZ67" i="6"/>
  <c r="CY67" i="6"/>
  <c r="CX67" i="6"/>
  <c r="CW67" i="6"/>
  <c r="CV67" i="6"/>
  <c r="CO67" i="6"/>
  <c r="CN67" i="6"/>
  <c r="CM67" i="6"/>
  <c r="CI67" i="6"/>
  <c r="CH67" i="6"/>
  <c r="CD67" i="6"/>
  <c r="CE67" i="6" s="1"/>
  <c r="CJ67" i="6" s="1"/>
  <c r="AJ67" i="6"/>
  <c r="AH67" i="6"/>
  <c r="AF67" i="6"/>
  <c r="AC67" i="6"/>
  <c r="T67" i="6"/>
  <c r="AD67" i="6" s="1"/>
  <c r="Q67" i="6"/>
  <c r="O67" i="6"/>
  <c r="L67" i="6"/>
  <c r="J67" i="6"/>
  <c r="F67" i="6"/>
  <c r="B67" i="6"/>
  <c r="A67" i="6"/>
  <c r="AB67" i="6" s="1"/>
  <c r="AA67" i="6" s="1"/>
  <c r="DL66" i="6"/>
  <c r="DK66" i="6"/>
  <c r="DJ66" i="6"/>
  <c r="DI66" i="6"/>
  <c r="DH66" i="6"/>
  <c r="DG66" i="6"/>
  <c r="DF66" i="6"/>
  <c r="DE66" i="6"/>
  <c r="DD66" i="6"/>
  <c r="DC66" i="6"/>
  <c r="DB66" i="6"/>
  <c r="DA66" i="6"/>
  <c r="CZ66" i="6"/>
  <c r="CY66" i="6"/>
  <c r="CX66" i="6"/>
  <c r="CW66" i="6"/>
  <c r="CV66" i="6"/>
  <c r="CO66" i="6"/>
  <c r="CN66" i="6"/>
  <c r="CM66" i="6"/>
  <c r="CI66" i="6"/>
  <c r="CH66" i="6"/>
  <c r="CD66" i="6"/>
  <c r="CE66" i="6" s="1"/>
  <c r="CJ66" i="6" s="1"/>
  <c r="AN66" i="6" s="1"/>
  <c r="CS66" i="6" s="1"/>
  <c r="AJ66" i="6"/>
  <c r="AH66" i="6"/>
  <c r="AF66" i="6"/>
  <c r="AC66" i="6"/>
  <c r="T66" i="6"/>
  <c r="AD66" i="6" s="1"/>
  <c r="Q66" i="6"/>
  <c r="O66" i="6"/>
  <c r="L66" i="6"/>
  <c r="J66" i="6"/>
  <c r="F66" i="6"/>
  <c r="B66" i="6"/>
  <c r="A66" i="6"/>
  <c r="AB66" i="6" s="1"/>
  <c r="AA66" i="6" s="1"/>
  <c r="DL65" i="6"/>
  <c r="DK65" i="6"/>
  <c r="DJ65" i="6"/>
  <c r="DI65" i="6"/>
  <c r="DH65" i="6"/>
  <c r="DG65" i="6"/>
  <c r="DF65" i="6"/>
  <c r="DE65" i="6"/>
  <c r="DD65" i="6"/>
  <c r="DC65" i="6"/>
  <c r="DB65" i="6"/>
  <c r="DA65" i="6"/>
  <c r="CZ65" i="6"/>
  <c r="CY65" i="6"/>
  <c r="CX65" i="6"/>
  <c r="CW65" i="6"/>
  <c r="CV65" i="6"/>
  <c r="CO65" i="6"/>
  <c r="CN65" i="6"/>
  <c r="CM65" i="6"/>
  <c r="CI65" i="6"/>
  <c r="CH65" i="6"/>
  <c r="CD65" i="6"/>
  <c r="CE65" i="6" s="1"/>
  <c r="CJ65" i="6" s="1"/>
  <c r="AJ65" i="6"/>
  <c r="AH65" i="6"/>
  <c r="AF65" i="6"/>
  <c r="AC65" i="6"/>
  <c r="T65" i="6"/>
  <c r="AD65" i="6" s="1"/>
  <c r="Q65" i="6"/>
  <c r="O65" i="6"/>
  <c r="L65" i="6"/>
  <c r="J65" i="6"/>
  <c r="F65" i="6"/>
  <c r="B65" i="6"/>
  <c r="A65" i="6"/>
  <c r="DL64" i="6"/>
  <c r="DK64" i="6"/>
  <c r="DJ64" i="6"/>
  <c r="DI64" i="6"/>
  <c r="DH64" i="6"/>
  <c r="DG64" i="6"/>
  <c r="DF64" i="6"/>
  <c r="DE64" i="6"/>
  <c r="DD64" i="6"/>
  <c r="DC64" i="6"/>
  <c r="DB64" i="6"/>
  <c r="DA64" i="6"/>
  <c r="CZ64" i="6"/>
  <c r="CY64" i="6"/>
  <c r="CX64" i="6"/>
  <c r="CW64" i="6"/>
  <c r="CV64" i="6"/>
  <c r="CO64" i="6"/>
  <c r="CN64" i="6"/>
  <c r="CM64" i="6"/>
  <c r="CI64" i="6"/>
  <c r="CH64" i="6"/>
  <c r="CD64" i="6"/>
  <c r="CE64" i="6" s="1"/>
  <c r="CJ64" i="6" s="1"/>
  <c r="AP64" i="6" s="1"/>
  <c r="CU64" i="6" s="1"/>
  <c r="AL64" i="6"/>
  <c r="CQ64" i="6" s="1"/>
  <c r="AJ64" i="6"/>
  <c r="AH64" i="6"/>
  <c r="AF64" i="6"/>
  <c r="AD64" i="6"/>
  <c r="AC64" i="6"/>
  <c r="T64" i="6"/>
  <c r="Q64" i="6"/>
  <c r="O64" i="6"/>
  <c r="L64" i="6"/>
  <c r="J64" i="6"/>
  <c r="F64" i="6"/>
  <c r="B64" i="6"/>
  <c r="A64" i="6"/>
  <c r="DL63" i="6"/>
  <c r="DK63" i="6"/>
  <c r="DJ63" i="6"/>
  <c r="DI63" i="6"/>
  <c r="DH63" i="6"/>
  <c r="DG63" i="6"/>
  <c r="DF63" i="6"/>
  <c r="DE63" i="6"/>
  <c r="DD63" i="6"/>
  <c r="DC63" i="6"/>
  <c r="DB63" i="6"/>
  <c r="DA63" i="6"/>
  <c r="CZ63" i="6"/>
  <c r="CY63" i="6"/>
  <c r="CX63" i="6"/>
  <c r="CW63" i="6"/>
  <c r="CV63" i="6"/>
  <c r="CO63" i="6"/>
  <c r="CN63" i="6"/>
  <c r="CM63" i="6"/>
  <c r="CI63" i="6"/>
  <c r="CH63" i="6"/>
  <c r="CD63" i="6"/>
  <c r="CE63" i="6" s="1"/>
  <c r="CJ63" i="6" s="1"/>
  <c r="AO63" i="6" s="1"/>
  <c r="CT63" i="6" s="1"/>
  <c r="AJ63" i="6"/>
  <c r="AH63" i="6"/>
  <c r="AF63" i="6"/>
  <c r="AC63" i="6"/>
  <c r="T63" i="6"/>
  <c r="AD63" i="6" s="1"/>
  <c r="Q63" i="6"/>
  <c r="O63" i="6"/>
  <c r="L63" i="6"/>
  <c r="J63" i="6"/>
  <c r="F63" i="6"/>
  <c r="B63" i="6"/>
  <c r="A63" i="6"/>
  <c r="AB63" i="6" s="1"/>
  <c r="AA63" i="6" s="1"/>
  <c r="DL62" i="6"/>
  <c r="DK62" i="6"/>
  <c r="DJ62" i="6"/>
  <c r="DI62" i="6"/>
  <c r="DH62" i="6"/>
  <c r="DG62" i="6"/>
  <c r="DF62" i="6"/>
  <c r="DE62" i="6"/>
  <c r="DD62" i="6"/>
  <c r="DC62" i="6"/>
  <c r="DB62" i="6"/>
  <c r="DA62" i="6"/>
  <c r="CZ62" i="6"/>
  <c r="CY62" i="6"/>
  <c r="CX62" i="6"/>
  <c r="CW62" i="6"/>
  <c r="CV62" i="6"/>
  <c r="CO62" i="6"/>
  <c r="CN62" i="6"/>
  <c r="CM62" i="6"/>
  <c r="CI62" i="6"/>
  <c r="CH62" i="6"/>
  <c r="CD62" i="6"/>
  <c r="CE62" i="6" s="1"/>
  <c r="CJ62" i="6" s="1"/>
  <c r="AN62" i="6" s="1"/>
  <c r="CS62" i="6" s="1"/>
  <c r="AJ62" i="6"/>
  <c r="AH62" i="6"/>
  <c r="AF62" i="6"/>
  <c r="AC62" i="6"/>
  <c r="T62" i="6"/>
  <c r="AD62" i="6" s="1"/>
  <c r="Q62" i="6"/>
  <c r="O62" i="6"/>
  <c r="L62" i="6"/>
  <c r="J62" i="6"/>
  <c r="F62" i="6"/>
  <c r="B62" i="6"/>
  <c r="A62" i="6"/>
  <c r="AB62" i="6" s="1"/>
  <c r="AA62" i="6" s="1"/>
  <c r="DL61" i="6"/>
  <c r="DK61" i="6"/>
  <c r="DJ61" i="6"/>
  <c r="DI61" i="6"/>
  <c r="DH61" i="6"/>
  <c r="DG61" i="6"/>
  <c r="DF61" i="6"/>
  <c r="DE61" i="6"/>
  <c r="DD61" i="6"/>
  <c r="DC61" i="6"/>
  <c r="DB61" i="6"/>
  <c r="DA61" i="6"/>
  <c r="CZ61" i="6"/>
  <c r="CY61" i="6"/>
  <c r="CX61" i="6"/>
  <c r="CW61" i="6"/>
  <c r="CV61" i="6"/>
  <c r="CO61" i="6"/>
  <c r="CN61" i="6"/>
  <c r="CM61" i="6"/>
  <c r="CI61" i="6"/>
  <c r="CH61" i="6"/>
  <c r="CD61" i="6"/>
  <c r="CE61" i="6" s="1"/>
  <c r="CJ61" i="6" s="1"/>
  <c r="AJ61" i="6"/>
  <c r="AH61" i="6"/>
  <c r="AF61" i="6"/>
  <c r="AC61" i="6"/>
  <c r="T61" i="6"/>
  <c r="AD61" i="6" s="1"/>
  <c r="Q61" i="6"/>
  <c r="O61" i="6"/>
  <c r="L61" i="6"/>
  <c r="J61" i="6"/>
  <c r="F61" i="6"/>
  <c r="B61" i="6"/>
  <c r="A61" i="6"/>
  <c r="DL60" i="6"/>
  <c r="DK60" i="6"/>
  <c r="DJ60" i="6"/>
  <c r="DI60" i="6"/>
  <c r="DH60" i="6"/>
  <c r="DG60" i="6"/>
  <c r="DF60" i="6"/>
  <c r="DE60" i="6"/>
  <c r="DD60" i="6"/>
  <c r="DC60" i="6"/>
  <c r="DB60" i="6"/>
  <c r="DA60" i="6"/>
  <c r="CZ60" i="6"/>
  <c r="CY60" i="6"/>
  <c r="CX60" i="6"/>
  <c r="CW60" i="6"/>
  <c r="CV60" i="6"/>
  <c r="CO60" i="6"/>
  <c r="CN60" i="6"/>
  <c r="CM60" i="6"/>
  <c r="CI60" i="6"/>
  <c r="CH60" i="6"/>
  <c r="CD60" i="6"/>
  <c r="CE60" i="6" s="1"/>
  <c r="CJ60" i="6" s="1"/>
  <c r="AJ60" i="6"/>
  <c r="AH60" i="6"/>
  <c r="AF60" i="6"/>
  <c r="AC60" i="6"/>
  <c r="T60" i="6"/>
  <c r="AD60" i="6" s="1"/>
  <c r="Q60" i="6"/>
  <c r="O60" i="6"/>
  <c r="L60" i="6"/>
  <c r="J60" i="6"/>
  <c r="F60" i="6"/>
  <c r="B60" i="6"/>
  <c r="A60" i="6"/>
  <c r="DL59" i="6"/>
  <c r="DK59" i="6"/>
  <c r="DJ59" i="6"/>
  <c r="DI59" i="6"/>
  <c r="DH59" i="6"/>
  <c r="DG59" i="6"/>
  <c r="DF59" i="6"/>
  <c r="DE59" i="6"/>
  <c r="DD59" i="6"/>
  <c r="DC59" i="6"/>
  <c r="DB59" i="6"/>
  <c r="DA59" i="6"/>
  <c r="CZ59" i="6"/>
  <c r="CY59" i="6"/>
  <c r="CX59" i="6"/>
  <c r="CW59" i="6"/>
  <c r="CV59" i="6"/>
  <c r="CO59" i="6"/>
  <c r="CN59" i="6"/>
  <c r="CM59" i="6"/>
  <c r="CI59" i="6"/>
  <c r="CH59" i="6"/>
  <c r="CD59" i="6"/>
  <c r="CE59" i="6" s="1"/>
  <c r="CJ59" i="6" s="1"/>
  <c r="AJ59" i="6"/>
  <c r="AH59" i="6"/>
  <c r="AF59" i="6"/>
  <c r="AC59" i="6"/>
  <c r="T59" i="6"/>
  <c r="AD59" i="6" s="1"/>
  <c r="Q59" i="6"/>
  <c r="O59" i="6"/>
  <c r="L59" i="6"/>
  <c r="J59" i="6"/>
  <c r="F59" i="6"/>
  <c r="B59" i="6"/>
  <c r="A59" i="6"/>
  <c r="AB59" i="6" s="1"/>
  <c r="AA59" i="6" s="1"/>
  <c r="DL58" i="6"/>
  <c r="DK58" i="6"/>
  <c r="DJ58" i="6"/>
  <c r="DI58" i="6"/>
  <c r="DH58" i="6"/>
  <c r="DG58" i="6"/>
  <c r="DF58" i="6"/>
  <c r="DE58" i="6"/>
  <c r="DD58" i="6"/>
  <c r="DC58" i="6"/>
  <c r="DB58" i="6"/>
  <c r="DA58" i="6"/>
  <c r="CZ58" i="6"/>
  <c r="CY58" i="6"/>
  <c r="CX58" i="6"/>
  <c r="CW58" i="6"/>
  <c r="CV58" i="6"/>
  <c r="CO58" i="6"/>
  <c r="CN58" i="6"/>
  <c r="CM58" i="6"/>
  <c r="CI58" i="6"/>
  <c r="CH58" i="6"/>
  <c r="CD58" i="6"/>
  <c r="CE58" i="6" s="1"/>
  <c r="CJ58" i="6" s="1"/>
  <c r="AN58" i="6" s="1"/>
  <c r="CS58" i="6" s="1"/>
  <c r="AJ58" i="6"/>
  <c r="AH58" i="6"/>
  <c r="AF58" i="6"/>
  <c r="AC58" i="6"/>
  <c r="T58" i="6"/>
  <c r="AD58" i="6" s="1"/>
  <c r="Q58" i="6"/>
  <c r="O58" i="6"/>
  <c r="L58" i="6"/>
  <c r="J58" i="6"/>
  <c r="F58" i="6"/>
  <c r="B58" i="6"/>
  <c r="A58" i="6"/>
  <c r="AB58" i="6" s="1"/>
  <c r="AA58" i="6" s="1"/>
  <c r="DL57" i="6"/>
  <c r="DK57" i="6"/>
  <c r="DJ57" i="6"/>
  <c r="DI57" i="6"/>
  <c r="DH57" i="6"/>
  <c r="DG57" i="6"/>
  <c r="DF57" i="6"/>
  <c r="DE57" i="6"/>
  <c r="DD57" i="6"/>
  <c r="DC57" i="6"/>
  <c r="DB57" i="6"/>
  <c r="DA57" i="6"/>
  <c r="CZ57" i="6"/>
  <c r="CY57" i="6"/>
  <c r="CX57" i="6"/>
  <c r="CW57" i="6"/>
  <c r="CV57" i="6"/>
  <c r="CO57" i="6"/>
  <c r="CN57" i="6"/>
  <c r="CM57" i="6"/>
  <c r="CI57" i="6"/>
  <c r="CH57" i="6"/>
  <c r="CD57" i="6"/>
  <c r="CE57" i="6" s="1"/>
  <c r="CJ57" i="6" s="1"/>
  <c r="AJ57" i="6"/>
  <c r="AH57" i="6"/>
  <c r="AF57" i="6"/>
  <c r="AC57" i="6"/>
  <c r="T57" i="6"/>
  <c r="AD57" i="6" s="1"/>
  <c r="Q57" i="6"/>
  <c r="O57" i="6"/>
  <c r="L57" i="6"/>
  <c r="J57" i="6"/>
  <c r="F57" i="6"/>
  <c r="B57" i="6"/>
  <c r="A57" i="6"/>
  <c r="DL56" i="6"/>
  <c r="DK56" i="6"/>
  <c r="DJ56" i="6"/>
  <c r="DI56" i="6"/>
  <c r="DH56" i="6"/>
  <c r="DG56" i="6"/>
  <c r="DF56" i="6"/>
  <c r="DE56" i="6"/>
  <c r="DD56" i="6"/>
  <c r="DC56" i="6"/>
  <c r="DB56" i="6"/>
  <c r="DA56" i="6"/>
  <c r="CZ56" i="6"/>
  <c r="CY56" i="6"/>
  <c r="CX56" i="6"/>
  <c r="CW56" i="6"/>
  <c r="CV56" i="6"/>
  <c r="CO56" i="6"/>
  <c r="CN56" i="6"/>
  <c r="CM56" i="6"/>
  <c r="CI56" i="6"/>
  <c r="CH56" i="6"/>
  <c r="CD56" i="6"/>
  <c r="CE56" i="6" s="1"/>
  <c r="CJ56" i="6" s="1"/>
  <c r="AP56" i="6" s="1"/>
  <c r="CU56" i="6" s="1"/>
  <c r="AL56" i="6"/>
  <c r="CQ56" i="6" s="1"/>
  <c r="AJ56" i="6"/>
  <c r="AH56" i="6"/>
  <c r="AF56" i="6"/>
  <c r="AD56" i="6"/>
  <c r="AC56" i="6"/>
  <c r="T56" i="6"/>
  <c r="Q56" i="6"/>
  <c r="O56" i="6"/>
  <c r="L56" i="6"/>
  <c r="J56" i="6"/>
  <c r="F56" i="6"/>
  <c r="B56" i="6"/>
  <c r="A56" i="6"/>
  <c r="DL55" i="6"/>
  <c r="DK55" i="6"/>
  <c r="DJ55" i="6"/>
  <c r="DI55" i="6"/>
  <c r="DH55" i="6"/>
  <c r="DG55" i="6"/>
  <c r="DF55" i="6"/>
  <c r="DE55" i="6"/>
  <c r="DD55" i="6"/>
  <c r="DC55" i="6"/>
  <c r="DB55" i="6"/>
  <c r="DA55" i="6"/>
  <c r="CZ55" i="6"/>
  <c r="CY55" i="6"/>
  <c r="CX55" i="6"/>
  <c r="CW55" i="6"/>
  <c r="CV55" i="6"/>
  <c r="CO55" i="6"/>
  <c r="CN55" i="6"/>
  <c r="CM55" i="6"/>
  <c r="CI55" i="6"/>
  <c r="CH55" i="6"/>
  <c r="CD55" i="6"/>
  <c r="CE55" i="6" s="1"/>
  <c r="AJ55" i="6"/>
  <c r="AH55" i="6"/>
  <c r="AF55" i="6"/>
  <c r="AD55" i="6"/>
  <c r="AC55" i="6"/>
  <c r="T55" i="6"/>
  <c r="Q55" i="6"/>
  <c r="O55" i="6"/>
  <c r="L55" i="6"/>
  <c r="J55" i="6"/>
  <c r="F55" i="6"/>
  <c r="B55" i="6"/>
  <c r="A55" i="6"/>
  <c r="AB55" i="6" s="1"/>
  <c r="AA55" i="6" s="1"/>
  <c r="DL54" i="6"/>
  <c r="DK54" i="6"/>
  <c r="DJ54" i="6"/>
  <c r="DI54" i="6"/>
  <c r="DH54" i="6"/>
  <c r="DG54" i="6"/>
  <c r="DF54" i="6"/>
  <c r="DE54" i="6"/>
  <c r="DD54" i="6"/>
  <c r="DC54" i="6"/>
  <c r="DB54" i="6"/>
  <c r="DA54" i="6"/>
  <c r="CZ54" i="6"/>
  <c r="CY54" i="6"/>
  <c r="CX54" i="6"/>
  <c r="CW54" i="6"/>
  <c r="CV54" i="6"/>
  <c r="CO54" i="6"/>
  <c r="CN54" i="6"/>
  <c r="CM54" i="6"/>
  <c r="CJ54" i="6"/>
  <c r="CI54" i="6"/>
  <c r="CH54" i="6"/>
  <c r="CD54" i="6"/>
  <c r="CE54" i="6" s="1"/>
  <c r="AJ54" i="6"/>
  <c r="AH54" i="6"/>
  <c r="AF54" i="6"/>
  <c r="AC54" i="6"/>
  <c r="T54" i="6"/>
  <c r="AD54" i="6" s="1"/>
  <c r="Q54" i="6"/>
  <c r="O54" i="6"/>
  <c r="L54" i="6"/>
  <c r="J54" i="6"/>
  <c r="F54" i="6"/>
  <c r="B54" i="6"/>
  <c r="A54" i="6"/>
  <c r="AB54" i="6" s="1"/>
  <c r="AA54" i="6" s="1"/>
  <c r="DL53" i="6"/>
  <c r="DK53" i="6"/>
  <c r="DJ53" i="6"/>
  <c r="DI53" i="6"/>
  <c r="DH53" i="6"/>
  <c r="DG53" i="6"/>
  <c r="DF53" i="6"/>
  <c r="DE53" i="6"/>
  <c r="DD53" i="6"/>
  <c r="DC53" i="6"/>
  <c r="DB53" i="6"/>
  <c r="DA53" i="6"/>
  <c r="CZ53" i="6"/>
  <c r="CY53" i="6"/>
  <c r="CX53" i="6"/>
  <c r="CW53" i="6"/>
  <c r="CV53" i="6"/>
  <c r="CO53" i="6"/>
  <c r="CN53" i="6"/>
  <c r="CM53" i="6"/>
  <c r="CI53" i="6"/>
  <c r="CH53" i="6"/>
  <c r="CD53" i="6"/>
  <c r="CE53" i="6" s="1"/>
  <c r="CJ53" i="6" s="1"/>
  <c r="AN53" i="6"/>
  <c r="CS53" i="6" s="1"/>
  <c r="AJ53" i="6"/>
  <c r="AH53" i="6"/>
  <c r="AF53" i="6"/>
  <c r="AC53" i="6"/>
  <c r="T53" i="6"/>
  <c r="AD53" i="6" s="1"/>
  <c r="Q53" i="6"/>
  <c r="O53" i="6"/>
  <c r="L53" i="6"/>
  <c r="J53" i="6"/>
  <c r="F53" i="6"/>
  <c r="B53" i="6"/>
  <c r="A53" i="6"/>
  <c r="AB53" i="6" s="1"/>
  <c r="AA53" i="6" s="1"/>
  <c r="DL52" i="6"/>
  <c r="DK52" i="6"/>
  <c r="DJ52" i="6"/>
  <c r="DI52" i="6"/>
  <c r="DH52" i="6"/>
  <c r="DG52" i="6"/>
  <c r="DF52" i="6"/>
  <c r="DE52" i="6"/>
  <c r="DD52" i="6"/>
  <c r="DC52" i="6"/>
  <c r="DB52" i="6"/>
  <c r="DA52" i="6"/>
  <c r="CZ52" i="6"/>
  <c r="CY52" i="6"/>
  <c r="CX52" i="6"/>
  <c r="CW52" i="6"/>
  <c r="CV52" i="6"/>
  <c r="CO52" i="6"/>
  <c r="CN52" i="6"/>
  <c r="CM52" i="6"/>
  <c r="CI52" i="6"/>
  <c r="CH52" i="6"/>
  <c r="CD52" i="6"/>
  <c r="CE52" i="6" s="1"/>
  <c r="CJ52" i="6" s="1"/>
  <c r="AJ52" i="6"/>
  <c r="AH52" i="6"/>
  <c r="AF52" i="6"/>
  <c r="AD52" i="6"/>
  <c r="AC52" i="6"/>
  <c r="T52" i="6"/>
  <c r="Q52" i="6"/>
  <c r="O52" i="6"/>
  <c r="L52" i="6"/>
  <c r="J52" i="6"/>
  <c r="F52" i="6"/>
  <c r="B52" i="6"/>
  <c r="A52" i="6"/>
  <c r="DL51" i="6"/>
  <c r="DK51" i="6"/>
  <c r="DJ51" i="6"/>
  <c r="DI51" i="6"/>
  <c r="DH51" i="6"/>
  <c r="DG51" i="6"/>
  <c r="DF51" i="6"/>
  <c r="DE51" i="6"/>
  <c r="DD51" i="6"/>
  <c r="DC51" i="6"/>
  <c r="DB51" i="6"/>
  <c r="DA51" i="6"/>
  <c r="CZ51" i="6"/>
  <c r="CY51" i="6"/>
  <c r="CX51" i="6"/>
  <c r="CW51" i="6"/>
  <c r="CV51" i="6"/>
  <c r="CO51" i="6"/>
  <c r="CN51" i="6"/>
  <c r="CM51" i="6"/>
  <c r="CI51" i="6"/>
  <c r="CH51" i="6"/>
  <c r="CD51" i="6"/>
  <c r="CE51" i="6" s="1"/>
  <c r="AJ51" i="6"/>
  <c r="AH51" i="6"/>
  <c r="AF51" i="6"/>
  <c r="AD51" i="6"/>
  <c r="AC51" i="6"/>
  <c r="T51" i="6"/>
  <c r="Q51" i="6"/>
  <c r="O51" i="6"/>
  <c r="L51" i="6"/>
  <c r="J51" i="6"/>
  <c r="F51" i="6"/>
  <c r="B51" i="6"/>
  <c r="A51" i="6"/>
  <c r="DL50" i="6"/>
  <c r="DK50" i="6"/>
  <c r="DJ50" i="6"/>
  <c r="DI50" i="6"/>
  <c r="DH50" i="6"/>
  <c r="DG50" i="6"/>
  <c r="DF50" i="6"/>
  <c r="DE50" i="6"/>
  <c r="DD50" i="6"/>
  <c r="DC50" i="6"/>
  <c r="DB50" i="6"/>
  <c r="DA50" i="6"/>
  <c r="CZ50" i="6"/>
  <c r="CY50" i="6"/>
  <c r="CX50" i="6"/>
  <c r="CW50" i="6"/>
  <c r="CV50" i="6"/>
  <c r="CO50" i="6"/>
  <c r="CN50" i="6"/>
  <c r="CM50" i="6"/>
  <c r="CI50" i="6"/>
  <c r="CH50" i="6"/>
  <c r="CD50" i="6"/>
  <c r="CE50" i="6" s="1"/>
  <c r="CJ50" i="6" s="1"/>
  <c r="AJ50" i="6"/>
  <c r="AH50" i="6"/>
  <c r="AF50" i="6"/>
  <c r="AC50" i="6"/>
  <c r="T50" i="6"/>
  <c r="AD50" i="6" s="1"/>
  <c r="Q50" i="6"/>
  <c r="O50" i="6"/>
  <c r="L50" i="6"/>
  <c r="J50" i="6"/>
  <c r="F50" i="6"/>
  <c r="B50" i="6"/>
  <c r="A50" i="6"/>
  <c r="AB50" i="6" s="1"/>
  <c r="AA50" i="6" s="1"/>
  <c r="DL49" i="6"/>
  <c r="DK49" i="6"/>
  <c r="DJ49" i="6"/>
  <c r="DI49" i="6"/>
  <c r="DH49" i="6"/>
  <c r="DG49" i="6"/>
  <c r="DF49" i="6"/>
  <c r="DE49" i="6"/>
  <c r="DD49" i="6"/>
  <c r="DC49" i="6"/>
  <c r="DB49" i="6"/>
  <c r="DA49" i="6"/>
  <c r="CZ49" i="6"/>
  <c r="CY49" i="6"/>
  <c r="CX49" i="6"/>
  <c r="CW49" i="6"/>
  <c r="CV49" i="6"/>
  <c r="CO49" i="6"/>
  <c r="CN49" i="6"/>
  <c r="CM49" i="6"/>
  <c r="CI49" i="6"/>
  <c r="CH49" i="6"/>
  <c r="CJ49" i="6" s="1"/>
  <c r="CD49" i="6"/>
  <c r="CE49" i="6" s="1"/>
  <c r="AJ49" i="6"/>
  <c r="AH49" i="6"/>
  <c r="AF49" i="6"/>
  <c r="AC49" i="6"/>
  <c r="T49" i="6"/>
  <c r="AD49" i="6" s="1"/>
  <c r="Q49" i="6"/>
  <c r="O49" i="6"/>
  <c r="L49" i="6"/>
  <c r="J49" i="6"/>
  <c r="F49" i="6"/>
  <c r="B49" i="6"/>
  <c r="A49" i="6"/>
  <c r="AB49" i="6" s="1"/>
  <c r="AA49" i="6" s="1"/>
  <c r="DL48" i="6"/>
  <c r="DK48" i="6"/>
  <c r="DJ48" i="6"/>
  <c r="DI48" i="6"/>
  <c r="DH48" i="6"/>
  <c r="DG48" i="6"/>
  <c r="DF48" i="6"/>
  <c r="DE48" i="6"/>
  <c r="DD48" i="6"/>
  <c r="DC48" i="6"/>
  <c r="DB48" i="6"/>
  <c r="DA48" i="6"/>
  <c r="CZ48" i="6"/>
  <c r="CY48" i="6"/>
  <c r="CX48" i="6"/>
  <c r="CW48" i="6"/>
  <c r="CV48" i="6"/>
  <c r="CO48" i="6"/>
  <c r="CN48" i="6"/>
  <c r="CM48" i="6"/>
  <c r="CI48" i="6"/>
  <c r="CH48" i="6"/>
  <c r="CD48" i="6"/>
  <c r="CE48" i="6" s="1"/>
  <c r="CJ48" i="6" s="1"/>
  <c r="AJ48" i="6"/>
  <c r="AH48" i="6"/>
  <c r="AF48" i="6"/>
  <c r="AC48" i="6"/>
  <c r="T48" i="6"/>
  <c r="AD48" i="6" s="1"/>
  <c r="Q48" i="6"/>
  <c r="O48" i="6"/>
  <c r="L48" i="6"/>
  <c r="J48" i="6"/>
  <c r="F48" i="6"/>
  <c r="B48" i="6"/>
  <c r="A48" i="6"/>
  <c r="AB48" i="6" s="1"/>
  <c r="AA48" i="6" s="1"/>
  <c r="DL47" i="6"/>
  <c r="DK47" i="6"/>
  <c r="DJ47" i="6"/>
  <c r="DI47" i="6"/>
  <c r="DH47" i="6"/>
  <c r="DG47" i="6"/>
  <c r="DF47" i="6"/>
  <c r="DE47" i="6"/>
  <c r="DD47" i="6"/>
  <c r="DC47" i="6"/>
  <c r="DB47" i="6"/>
  <c r="DA47" i="6"/>
  <c r="CZ47" i="6"/>
  <c r="CY47" i="6"/>
  <c r="CX47" i="6"/>
  <c r="CW47" i="6"/>
  <c r="CV47" i="6"/>
  <c r="CO47" i="6"/>
  <c r="CN47" i="6"/>
  <c r="CM47" i="6"/>
  <c r="CI47" i="6"/>
  <c r="CH47" i="6"/>
  <c r="CD47" i="6"/>
  <c r="CE47" i="6" s="1"/>
  <c r="AJ47" i="6"/>
  <c r="AH47" i="6"/>
  <c r="AF47" i="6"/>
  <c r="AC47" i="6"/>
  <c r="T47" i="6"/>
  <c r="AD47" i="6" s="1"/>
  <c r="Q47" i="6"/>
  <c r="O47" i="6"/>
  <c r="L47" i="6"/>
  <c r="J47" i="6"/>
  <c r="F47" i="6"/>
  <c r="B47" i="6"/>
  <c r="A47" i="6"/>
  <c r="DL46" i="6"/>
  <c r="DK46" i="6"/>
  <c r="DJ46" i="6"/>
  <c r="DI46" i="6"/>
  <c r="DH46" i="6"/>
  <c r="DG46" i="6"/>
  <c r="DF46" i="6"/>
  <c r="DE46" i="6"/>
  <c r="DD46" i="6"/>
  <c r="DC46" i="6"/>
  <c r="DB46" i="6"/>
  <c r="DA46" i="6"/>
  <c r="CZ46" i="6"/>
  <c r="CY46" i="6"/>
  <c r="CX46" i="6"/>
  <c r="CW46" i="6"/>
  <c r="CV46" i="6"/>
  <c r="CO46" i="6"/>
  <c r="CN46" i="6"/>
  <c r="CM46" i="6"/>
  <c r="CI46" i="6"/>
  <c r="CH46" i="6"/>
  <c r="CD46" i="6"/>
  <c r="CE46" i="6" s="1"/>
  <c r="CJ46" i="6" s="1"/>
  <c r="AJ46" i="6"/>
  <c r="AH46" i="6"/>
  <c r="AF46" i="6"/>
  <c r="AD46" i="6"/>
  <c r="AC46" i="6"/>
  <c r="T46" i="6"/>
  <c r="Q46" i="6"/>
  <c r="O46" i="6"/>
  <c r="L46" i="6"/>
  <c r="J46" i="6"/>
  <c r="F46" i="6"/>
  <c r="B46" i="6"/>
  <c r="A46" i="6"/>
  <c r="DL45" i="6"/>
  <c r="DK45" i="6"/>
  <c r="DJ45" i="6"/>
  <c r="DI45" i="6"/>
  <c r="DH45" i="6"/>
  <c r="DG45" i="6"/>
  <c r="DF45" i="6"/>
  <c r="DE45" i="6"/>
  <c r="DD45" i="6"/>
  <c r="DC45" i="6"/>
  <c r="DB45" i="6"/>
  <c r="DA45" i="6"/>
  <c r="CZ45" i="6"/>
  <c r="CY45" i="6"/>
  <c r="CX45" i="6"/>
  <c r="CW45" i="6"/>
  <c r="CV45" i="6"/>
  <c r="CO45" i="6"/>
  <c r="CN45" i="6"/>
  <c r="CM45" i="6"/>
  <c r="CI45" i="6"/>
  <c r="CH45" i="6"/>
  <c r="CD45" i="6"/>
  <c r="CE45" i="6" s="1"/>
  <c r="CJ45" i="6" s="1"/>
  <c r="AJ45" i="6"/>
  <c r="AH45" i="6"/>
  <c r="AF45" i="6"/>
  <c r="AC45" i="6"/>
  <c r="T45" i="6"/>
  <c r="AD45" i="6" s="1"/>
  <c r="Q45" i="6"/>
  <c r="O45" i="6"/>
  <c r="L45" i="6"/>
  <c r="J45" i="6"/>
  <c r="F45" i="6"/>
  <c r="B45" i="6"/>
  <c r="A45" i="6"/>
  <c r="DL44" i="6"/>
  <c r="DK44" i="6"/>
  <c r="DJ44" i="6"/>
  <c r="DI44" i="6"/>
  <c r="DH44" i="6"/>
  <c r="DG44" i="6"/>
  <c r="DF44" i="6"/>
  <c r="DE44" i="6"/>
  <c r="DD44" i="6"/>
  <c r="DC44" i="6"/>
  <c r="DB44" i="6"/>
  <c r="DA44" i="6"/>
  <c r="CZ44" i="6"/>
  <c r="CY44" i="6"/>
  <c r="CX44" i="6"/>
  <c r="CW44" i="6"/>
  <c r="CV44" i="6"/>
  <c r="CO44" i="6"/>
  <c r="CN44" i="6"/>
  <c r="CM44" i="6"/>
  <c r="CI44" i="6"/>
  <c r="CH44" i="6"/>
  <c r="CD44" i="6"/>
  <c r="CE44" i="6" s="1"/>
  <c r="CJ44" i="6" s="1"/>
  <c r="AM44" i="6" s="1"/>
  <c r="CR44" i="6" s="1"/>
  <c r="AJ44" i="6"/>
  <c r="AH44" i="6"/>
  <c r="AF44" i="6"/>
  <c r="AC44" i="6"/>
  <c r="T44" i="6"/>
  <c r="AD44" i="6" s="1"/>
  <c r="Q44" i="6"/>
  <c r="O44" i="6"/>
  <c r="L44" i="6"/>
  <c r="J44" i="6"/>
  <c r="F44" i="6"/>
  <c r="B44" i="6"/>
  <c r="A44" i="6"/>
  <c r="DL43" i="6"/>
  <c r="DK43" i="6"/>
  <c r="DJ43" i="6"/>
  <c r="DI43" i="6"/>
  <c r="DH43" i="6"/>
  <c r="DG43" i="6"/>
  <c r="DF43" i="6"/>
  <c r="DE43" i="6"/>
  <c r="DD43" i="6"/>
  <c r="DC43" i="6"/>
  <c r="DB43" i="6"/>
  <c r="DA43" i="6"/>
  <c r="CZ43" i="6"/>
  <c r="CY43" i="6"/>
  <c r="CX43" i="6"/>
  <c r="CW43" i="6"/>
  <c r="CV43" i="6"/>
  <c r="CO43" i="6"/>
  <c r="CN43" i="6"/>
  <c r="CM43" i="6"/>
  <c r="CI43" i="6"/>
  <c r="CH43" i="6"/>
  <c r="CD43" i="6"/>
  <c r="CE43" i="6" s="1"/>
  <c r="AJ43" i="6"/>
  <c r="AH43" i="6"/>
  <c r="AF43" i="6"/>
  <c r="AC43" i="6"/>
  <c r="T43" i="6"/>
  <c r="AD43" i="6" s="1"/>
  <c r="Q43" i="6"/>
  <c r="O43" i="6"/>
  <c r="L43" i="6"/>
  <c r="J43" i="6"/>
  <c r="F43" i="6"/>
  <c r="B43" i="6"/>
  <c r="A43" i="6"/>
  <c r="AB42" i="6" s="1"/>
  <c r="AA42" i="6" s="1"/>
  <c r="DL42" i="6"/>
  <c r="DK42" i="6"/>
  <c r="DJ42" i="6"/>
  <c r="DI42" i="6"/>
  <c r="DH42" i="6"/>
  <c r="DG42" i="6"/>
  <c r="DF42" i="6"/>
  <c r="DE42" i="6"/>
  <c r="DD42" i="6"/>
  <c r="DC42" i="6"/>
  <c r="DB42" i="6"/>
  <c r="DA42" i="6"/>
  <c r="CZ42" i="6"/>
  <c r="CY42" i="6"/>
  <c r="CX42" i="6"/>
  <c r="CW42" i="6"/>
  <c r="CV42" i="6"/>
  <c r="CO42" i="6"/>
  <c r="CN42" i="6"/>
  <c r="CM42" i="6"/>
  <c r="CI42" i="6"/>
  <c r="CH42" i="6"/>
  <c r="CE42" i="6"/>
  <c r="CJ42" i="6" s="1"/>
  <c r="AM42" i="6" s="1"/>
  <c r="CR42" i="6" s="1"/>
  <c r="CD42" i="6"/>
  <c r="AJ42" i="6"/>
  <c r="AH42" i="6"/>
  <c r="AF42" i="6"/>
  <c r="AD42" i="6"/>
  <c r="AC42" i="6"/>
  <c r="T42" i="6"/>
  <c r="Q42" i="6"/>
  <c r="O42" i="6"/>
  <c r="L42" i="6"/>
  <c r="J42" i="6"/>
  <c r="F42" i="6"/>
  <c r="B42" i="6"/>
  <c r="A42" i="6"/>
  <c r="DL41" i="6"/>
  <c r="DK41" i="6"/>
  <c r="DJ41" i="6"/>
  <c r="DI41" i="6"/>
  <c r="DH41" i="6"/>
  <c r="DG41" i="6"/>
  <c r="DF41" i="6"/>
  <c r="DE41" i="6"/>
  <c r="DD41" i="6"/>
  <c r="DC41" i="6"/>
  <c r="DB41" i="6"/>
  <c r="DA41" i="6"/>
  <c r="CZ41" i="6"/>
  <c r="CY41" i="6"/>
  <c r="CX41" i="6"/>
  <c r="CW41" i="6"/>
  <c r="CV41" i="6"/>
  <c r="CO41" i="6"/>
  <c r="CN41" i="6"/>
  <c r="CM41" i="6"/>
  <c r="CI41" i="6"/>
  <c r="CH41" i="6"/>
  <c r="CD41" i="6"/>
  <c r="CE41" i="6" s="1"/>
  <c r="CJ41" i="6" s="1"/>
  <c r="AO41" i="6" s="1"/>
  <c r="CT41" i="6" s="1"/>
  <c r="AJ41" i="6"/>
  <c r="AH41" i="6"/>
  <c r="AF41" i="6"/>
  <c r="AC41" i="6"/>
  <c r="T41" i="6"/>
  <c r="AD41" i="6" s="1"/>
  <c r="Q41" i="6"/>
  <c r="O41" i="6"/>
  <c r="L41" i="6"/>
  <c r="J41" i="6"/>
  <c r="F41" i="6"/>
  <c r="B41" i="6"/>
  <c r="A41" i="6"/>
  <c r="AB41" i="6" s="1"/>
  <c r="AA41" i="6" s="1"/>
  <c r="DL40" i="6"/>
  <c r="DK40" i="6"/>
  <c r="DJ40" i="6"/>
  <c r="DI40" i="6"/>
  <c r="DH40" i="6"/>
  <c r="DG40" i="6"/>
  <c r="DF40" i="6"/>
  <c r="DE40" i="6"/>
  <c r="DD40" i="6"/>
  <c r="DC40" i="6"/>
  <c r="DB40" i="6"/>
  <c r="DA40" i="6"/>
  <c r="CZ40" i="6"/>
  <c r="CY40" i="6"/>
  <c r="CX40" i="6"/>
  <c r="CW40" i="6"/>
  <c r="CV40" i="6"/>
  <c r="CO40" i="6"/>
  <c r="CN40" i="6"/>
  <c r="CM40" i="6"/>
  <c r="CI40" i="6"/>
  <c r="CH40" i="6"/>
  <c r="CE40" i="6"/>
  <c r="CJ40" i="6" s="1"/>
  <c r="CD40" i="6"/>
  <c r="AJ40" i="6"/>
  <c r="AH40" i="6"/>
  <c r="AF40" i="6"/>
  <c r="AC40" i="6"/>
  <c r="T40" i="6"/>
  <c r="AD40" i="6" s="1"/>
  <c r="Q40" i="6"/>
  <c r="O40" i="6"/>
  <c r="L40" i="6"/>
  <c r="J40" i="6"/>
  <c r="F40" i="6"/>
  <c r="B40" i="6"/>
  <c r="A40" i="6"/>
  <c r="DL39" i="6"/>
  <c r="DK39" i="6"/>
  <c r="DJ39" i="6"/>
  <c r="DI39" i="6"/>
  <c r="DH39" i="6"/>
  <c r="DG39" i="6"/>
  <c r="DF39" i="6"/>
  <c r="DE39" i="6"/>
  <c r="DD39" i="6"/>
  <c r="DC39" i="6"/>
  <c r="DB39" i="6"/>
  <c r="DA39" i="6"/>
  <c r="CZ39" i="6"/>
  <c r="CY39" i="6"/>
  <c r="CX39" i="6"/>
  <c r="CW39" i="6"/>
  <c r="CV39" i="6"/>
  <c r="CO39" i="6"/>
  <c r="CN39" i="6"/>
  <c r="CM39" i="6"/>
  <c r="CI39" i="6"/>
  <c r="CH39" i="6"/>
  <c r="CD39" i="6"/>
  <c r="CE39" i="6" s="1"/>
  <c r="AJ39" i="6"/>
  <c r="AH39" i="6"/>
  <c r="AF39" i="6"/>
  <c r="AC39" i="6"/>
  <c r="T39" i="6"/>
  <c r="AD39" i="6" s="1"/>
  <c r="Q39" i="6"/>
  <c r="O39" i="6"/>
  <c r="L39" i="6"/>
  <c r="J39" i="6"/>
  <c r="F39" i="6"/>
  <c r="B39" i="6"/>
  <c r="A39" i="6"/>
  <c r="DL38" i="6"/>
  <c r="DK38" i="6"/>
  <c r="DJ38" i="6"/>
  <c r="DI38" i="6"/>
  <c r="DH38" i="6"/>
  <c r="DG38" i="6"/>
  <c r="DF38" i="6"/>
  <c r="DE38" i="6"/>
  <c r="DD38" i="6"/>
  <c r="DC38" i="6"/>
  <c r="DB38" i="6"/>
  <c r="DA38" i="6"/>
  <c r="CZ38" i="6"/>
  <c r="CY38" i="6"/>
  <c r="CX38" i="6"/>
  <c r="CW38" i="6"/>
  <c r="CV38" i="6"/>
  <c r="CO38" i="6"/>
  <c r="CN38" i="6"/>
  <c r="CM38" i="6"/>
  <c r="CI38" i="6"/>
  <c r="CH38" i="6"/>
  <c r="CD38" i="6"/>
  <c r="CE38" i="6" s="1"/>
  <c r="CJ38" i="6" s="1"/>
  <c r="AJ38" i="6"/>
  <c r="AH38" i="6"/>
  <c r="AF38" i="6"/>
  <c r="AC38" i="6"/>
  <c r="T38" i="6"/>
  <c r="AD38" i="6" s="1"/>
  <c r="Q38" i="6"/>
  <c r="O38" i="6"/>
  <c r="L38" i="6"/>
  <c r="J38" i="6"/>
  <c r="F38" i="6"/>
  <c r="B38" i="6"/>
  <c r="A38" i="6"/>
  <c r="DL37" i="6"/>
  <c r="DK37" i="6"/>
  <c r="DJ37" i="6"/>
  <c r="DI37" i="6"/>
  <c r="DH37" i="6"/>
  <c r="DG37" i="6"/>
  <c r="DF37" i="6"/>
  <c r="DE37" i="6"/>
  <c r="DD37" i="6"/>
  <c r="DC37" i="6"/>
  <c r="DB37" i="6"/>
  <c r="DA37" i="6"/>
  <c r="CZ37" i="6"/>
  <c r="CY37" i="6"/>
  <c r="CX37" i="6"/>
  <c r="CW37" i="6"/>
  <c r="CV37" i="6"/>
  <c r="CO37" i="6"/>
  <c r="CN37" i="6"/>
  <c r="CM37" i="6"/>
  <c r="CI37" i="6"/>
  <c r="CH37" i="6"/>
  <c r="CD37" i="6"/>
  <c r="CE37" i="6" s="1"/>
  <c r="CJ37" i="6" s="1"/>
  <c r="AO37" i="6"/>
  <c r="CT37" i="6" s="1"/>
  <c r="AJ37" i="6"/>
  <c r="AH37" i="6"/>
  <c r="AF37" i="6"/>
  <c r="AC37" i="6"/>
  <c r="T37" i="6"/>
  <c r="AD37" i="6" s="1"/>
  <c r="Q37" i="6"/>
  <c r="O37" i="6"/>
  <c r="L37" i="6"/>
  <c r="J37" i="6"/>
  <c r="F37" i="6"/>
  <c r="B37" i="6"/>
  <c r="A37" i="6"/>
  <c r="AB37" i="6" s="1"/>
  <c r="AA37" i="6" s="1"/>
  <c r="DL36" i="6"/>
  <c r="DK36" i="6"/>
  <c r="DJ36" i="6"/>
  <c r="DI36" i="6"/>
  <c r="DH36" i="6"/>
  <c r="DG36" i="6"/>
  <c r="DF36" i="6"/>
  <c r="DE36" i="6"/>
  <c r="DD36" i="6"/>
  <c r="DC36" i="6"/>
  <c r="DB36" i="6"/>
  <c r="DA36" i="6"/>
  <c r="CZ36" i="6"/>
  <c r="CY36" i="6"/>
  <c r="CX36" i="6"/>
  <c r="CW36" i="6"/>
  <c r="CV36" i="6"/>
  <c r="CO36" i="6"/>
  <c r="CN36" i="6"/>
  <c r="CM36" i="6"/>
  <c r="CI36" i="6"/>
  <c r="CH36" i="6"/>
  <c r="CD36" i="6"/>
  <c r="CE36" i="6" s="1"/>
  <c r="AJ36" i="6"/>
  <c r="AH36" i="6"/>
  <c r="AF36" i="6"/>
  <c r="AC36" i="6"/>
  <c r="T36" i="6"/>
  <c r="AD36" i="6" s="1"/>
  <c r="Q36" i="6"/>
  <c r="O36" i="6"/>
  <c r="L36" i="6"/>
  <c r="J36" i="6"/>
  <c r="F36" i="6"/>
  <c r="B36" i="6"/>
  <c r="A36" i="6"/>
  <c r="DL35" i="6"/>
  <c r="DK35" i="6"/>
  <c r="DJ35" i="6"/>
  <c r="DI35" i="6"/>
  <c r="DH35" i="6"/>
  <c r="DG35" i="6"/>
  <c r="DF35" i="6"/>
  <c r="DE35" i="6"/>
  <c r="DD35" i="6"/>
  <c r="DC35" i="6"/>
  <c r="DB35" i="6"/>
  <c r="DA35" i="6"/>
  <c r="CZ35" i="6"/>
  <c r="CY35" i="6"/>
  <c r="CX35" i="6"/>
  <c r="CW35" i="6"/>
  <c r="CV35" i="6"/>
  <c r="CO35" i="6"/>
  <c r="CN35" i="6"/>
  <c r="CM35" i="6"/>
  <c r="CI35" i="6"/>
  <c r="CH35" i="6"/>
  <c r="CD35" i="6"/>
  <c r="CE35" i="6" s="1"/>
  <c r="CJ35" i="6" s="1"/>
  <c r="AN35" i="6" s="1"/>
  <c r="CS35" i="6" s="1"/>
  <c r="AJ35" i="6"/>
  <c r="AH35" i="6"/>
  <c r="AF35" i="6"/>
  <c r="AC35" i="6"/>
  <c r="T35" i="6"/>
  <c r="AD35" i="6" s="1"/>
  <c r="Q35" i="6"/>
  <c r="O35" i="6"/>
  <c r="L35" i="6"/>
  <c r="J35" i="6"/>
  <c r="F35" i="6"/>
  <c r="B35" i="6"/>
  <c r="A35" i="6"/>
  <c r="AB35" i="6" s="1"/>
  <c r="AA35" i="6" s="1"/>
  <c r="DL34" i="6"/>
  <c r="DK34" i="6"/>
  <c r="DJ34" i="6"/>
  <c r="DI34" i="6"/>
  <c r="DH34" i="6"/>
  <c r="DG34" i="6"/>
  <c r="DF34" i="6"/>
  <c r="DE34" i="6"/>
  <c r="DD34" i="6"/>
  <c r="DC34" i="6"/>
  <c r="DB34" i="6"/>
  <c r="DA34" i="6"/>
  <c r="CZ34" i="6"/>
  <c r="CY34" i="6"/>
  <c r="CX34" i="6"/>
  <c r="CW34" i="6"/>
  <c r="CV34" i="6"/>
  <c r="CO34" i="6"/>
  <c r="CN34" i="6"/>
  <c r="CM34" i="6"/>
  <c r="CI34" i="6"/>
  <c r="CH34" i="6"/>
  <c r="CD34" i="6"/>
  <c r="CE34" i="6" s="1"/>
  <c r="CJ34" i="6" s="1"/>
  <c r="AM34" i="6" s="1"/>
  <c r="CR34" i="6" s="1"/>
  <c r="AJ34" i="6"/>
  <c r="AH34" i="6"/>
  <c r="AF34" i="6"/>
  <c r="AC34" i="6"/>
  <c r="T34" i="6"/>
  <c r="AD34" i="6" s="1"/>
  <c r="Q34" i="6"/>
  <c r="O34" i="6"/>
  <c r="L34" i="6"/>
  <c r="J34" i="6"/>
  <c r="F34" i="6"/>
  <c r="B34" i="6"/>
  <c r="A34" i="6"/>
  <c r="AB34" i="6" s="1"/>
  <c r="AA34" i="6" s="1"/>
  <c r="DL33" i="6"/>
  <c r="DK33" i="6"/>
  <c r="DJ33" i="6"/>
  <c r="DI33" i="6"/>
  <c r="DH33" i="6"/>
  <c r="DG33" i="6"/>
  <c r="DF33" i="6"/>
  <c r="DE33" i="6"/>
  <c r="DD33" i="6"/>
  <c r="DC33" i="6"/>
  <c r="DB33" i="6"/>
  <c r="DA33" i="6"/>
  <c r="CZ33" i="6"/>
  <c r="CY33" i="6"/>
  <c r="CX33" i="6"/>
  <c r="CW33" i="6"/>
  <c r="CV33" i="6"/>
  <c r="CO33" i="6"/>
  <c r="CN33" i="6"/>
  <c r="CM33" i="6"/>
  <c r="CI33" i="6"/>
  <c r="CH33" i="6"/>
  <c r="CD33" i="6"/>
  <c r="CE33" i="6" s="1"/>
  <c r="CJ33" i="6" s="1"/>
  <c r="AL33" i="6"/>
  <c r="CQ33" i="6" s="1"/>
  <c r="AJ33" i="6"/>
  <c r="AH33" i="6"/>
  <c r="AF33" i="6"/>
  <c r="AD33" i="6"/>
  <c r="AC33" i="6"/>
  <c r="T33" i="6"/>
  <c r="Q33" i="6"/>
  <c r="O33" i="6"/>
  <c r="L33" i="6"/>
  <c r="J33" i="6"/>
  <c r="F33" i="6"/>
  <c r="B33" i="6"/>
  <c r="A33" i="6"/>
  <c r="DL32" i="6"/>
  <c r="DK32" i="6"/>
  <c r="DJ32" i="6"/>
  <c r="DI32" i="6"/>
  <c r="DH32" i="6"/>
  <c r="DG32" i="6"/>
  <c r="DF32" i="6"/>
  <c r="DE32" i="6"/>
  <c r="DD32" i="6"/>
  <c r="DC32" i="6"/>
  <c r="DB32" i="6"/>
  <c r="DA32" i="6"/>
  <c r="CZ32" i="6"/>
  <c r="CY32" i="6"/>
  <c r="CX32" i="6"/>
  <c r="CW32" i="6"/>
  <c r="CV32" i="6"/>
  <c r="CO32" i="6"/>
  <c r="CN32" i="6"/>
  <c r="CM32" i="6"/>
  <c r="CI32" i="6"/>
  <c r="CH32" i="6"/>
  <c r="CD32" i="6"/>
  <c r="CE32" i="6" s="1"/>
  <c r="AJ32" i="6"/>
  <c r="AH32" i="6"/>
  <c r="AF32" i="6"/>
  <c r="AC32" i="6"/>
  <c r="T32" i="6"/>
  <c r="AD32" i="6" s="1"/>
  <c r="Q32" i="6"/>
  <c r="O32" i="6"/>
  <c r="L32" i="6"/>
  <c r="J32" i="6"/>
  <c r="F32" i="6"/>
  <c r="B32" i="6"/>
  <c r="A32" i="6"/>
  <c r="AB32" i="6" s="1"/>
  <c r="AA32" i="6" s="1"/>
  <c r="DL31" i="6"/>
  <c r="DK31" i="6"/>
  <c r="DJ31" i="6"/>
  <c r="DI31" i="6"/>
  <c r="DH31" i="6"/>
  <c r="DG31" i="6"/>
  <c r="DF31" i="6"/>
  <c r="DE31" i="6"/>
  <c r="DD31" i="6"/>
  <c r="DC31" i="6"/>
  <c r="DB31" i="6"/>
  <c r="DA31" i="6"/>
  <c r="CZ31" i="6"/>
  <c r="CY31" i="6"/>
  <c r="CX31" i="6"/>
  <c r="CW31" i="6"/>
  <c r="CV31" i="6"/>
  <c r="CO31" i="6"/>
  <c r="CN31" i="6"/>
  <c r="CM31" i="6"/>
  <c r="CI31" i="6"/>
  <c r="CH31" i="6"/>
  <c r="CD31" i="6"/>
  <c r="CE31" i="6" s="1"/>
  <c r="CJ31" i="6" s="1"/>
  <c r="AN31" i="6" s="1"/>
  <c r="CS31" i="6" s="1"/>
  <c r="AJ31" i="6"/>
  <c r="AH31" i="6"/>
  <c r="AF31" i="6"/>
  <c r="AC31" i="6"/>
  <c r="T31" i="6"/>
  <c r="AD31" i="6" s="1"/>
  <c r="Q31" i="6"/>
  <c r="O31" i="6"/>
  <c r="L31" i="6"/>
  <c r="J31" i="6"/>
  <c r="F31" i="6"/>
  <c r="B31" i="6"/>
  <c r="A31" i="6"/>
  <c r="AB31" i="6" s="1"/>
  <c r="AA31" i="6" s="1"/>
  <c r="DL30" i="6"/>
  <c r="DK30" i="6"/>
  <c r="DJ30" i="6"/>
  <c r="DI30" i="6"/>
  <c r="DH30" i="6"/>
  <c r="DG30" i="6"/>
  <c r="DF30" i="6"/>
  <c r="DE30" i="6"/>
  <c r="DD30" i="6"/>
  <c r="DC30" i="6"/>
  <c r="DB30" i="6"/>
  <c r="DA30" i="6"/>
  <c r="CZ30" i="6"/>
  <c r="CY30" i="6"/>
  <c r="CX30" i="6"/>
  <c r="CW30" i="6"/>
  <c r="CV30" i="6"/>
  <c r="CO30" i="6"/>
  <c r="CN30" i="6"/>
  <c r="CM30" i="6"/>
  <c r="CJ30" i="6"/>
  <c r="AM30" i="6" s="1"/>
  <c r="CR30" i="6" s="1"/>
  <c r="CI30" i="6"/>
  <c r="CH30" i="6"/>
  <c r="CD30" i="6"/>
  <c r="CE30" i="6" s="1"/>
  <c r="AJ30" i="6"/>
  <c r="AH30" i="6"/>
  <c r="AF30" i="6"/>
  <c r="AC30" i="6"/>
  <c r="T30" i="6"/>
  <c r="AD30" i="6" s="1"/>
  <c r="Q30" i="6"/>
  <c r="O30" i="6"/>
  <c r="L30" i="6"/>
  <c r="J30" i="6"/>
  <c r="F30" i="6"/>
  <c r="B30" i="6"/>
  <c r="A30" i="6"/>
  <c r="AB30" i="6" s="1"/>
  <c r="AA30" i="6" s="1"/>
  <c r="DL29" i="6"/>
  <c r="DK29" i="6"/>
  <c r="DJ29" i="6"/>
  <c r="DI29" i="6"/>
  <c r="DH29" i="6"/>
  <c r="DG29" i="6"/>
  <c r="DF29" i="6"/>
  <c r="DE29" i="6"/>
  <c r="DD29" i="6"/>
  <c r="DC29" i="6"/>
  <c r="DB29" i="6"/>
  <c r="DA29" i="6"/>
  <c r="CZ29" i="6"/>
  <c r="CY29" i="6"/>
  <c r="CX29" i="6"/>
  <c r="CW29" i="6"/>
  <c r="CV29" i="6"/>
  <c r="CO29" i="6"/>
  <c r="CN29" i="6"/>
  <c r="CM29" i="6"/>
  <c r="CI29" i="6"/>
  <c r="CH29" i="6"/>
  <c r="CD29" i="6"/>
  <c r="CE29" i="6" s="1"/>
  <c r="AJ29" i="6"/>
  <c r="AH29" i="6"/>
  <c r="AF29" i="6"/>
  <c r="AC29" i="6"/>
  <c r="T29" i="6"/>
  <c r="AD29" i="6" s="1"/>
  <c r="Q29" i="6"/>
  <c r="O29" i="6"/>
  <c r="L29" i="6"/>
  <c r="J29" i="6"/>
  <c r="F29" i="6"/>
  <c r="B29" i="6"/>
  <c r="A29" i="6"/>
  <c r="DL28" i="6"/>
  <c r="DK28" i="6"/>
  <c r="DJ28" i="6"/>
  <c r="DI28" i="6"/>
  <c r="DH28" i="6"/>
  <c r="DG28" i="6"/>
  <c r="DF28" i="6"/>
  <c r="DE28" i="6"/>
  <c r="DD28" i="6"/>
  <c r="DC28" i="6"/>
  <c r="DB28" i="6"/>
  <c r="DA28" i="6"/>
  <c r="CZ28" i="6"/>
  <c r="CY28" i="6"/>
  <c r="CX28" i="6"/>
  <c r="CW28" i="6"/>
  <c r="CV28" i="6"/>
  <c r="CO28" i="6"/>
  <c r="CN28" i="6"/>
  <c r="CM28" i="6"/>
  <c r="CI28" i="6"/>
  <c r="CH28" i="6"/>
  <c r="CD28" i="6"/>
  <c r="CE28" i="6" s="1"/>
  <c r="AJ28" i="6"/>
  <c r="AH28" i="6"/>
  <c r="AF28" i="6"/>
  <c r="AC28" i="6"/>
  <c r="T28" i="6"/>
  <c r="AD28" i="6" s="1"/>
  <c r="Q28" i="6"/>
  <c r="O28" i="6"/>
  <c r="L28" i="6"/>
  <c r="J28" i="6"/>
  <c r="F28" i="6"/>
  <c r="B28" i="6"/>
  <c r="A28" i="6"/>
  <c r="AB28" i="6" s="1"/>
  <c r="AA28" i="6" s="1"/>
  <c r="DL27" i="6"/>
  <c r="DK27" i="6"/>
  <c r="DJ27" i="6"/>
  <c r="DI27" i="6"/>
  <c r="DH27" i="6"/>
  <c r="DG27" i="6"/>
  <c r="DF27" i="6"/>
  <c r="DE27" i="6"/>
  <c r="DD27" i="6"/>
  <c r="DC27" i="6"/>
  <c r="DB27" i="6"/>
  <c r="DA27" i="6"/>
  <c r="CZ27" i="6"/>
  <c r="CY27" i="6"/>
  <c r="CX27" i="6"/>
  <c r="CW27" i="6"/>
  <c r="CV27" i="6"/>
  <c r="CO27" i="6"/>
  <c r="CN27" i="6"/>
  <c r="CM27" i="6"/>
  <c r="CI27" i="6"/>
  <c r="CH27" i="6"/>
  <c r="CD27" i="6"/>
  <c r="CE27" i="6" s="1"/>
  <c r="CJ27" i="6" s="1"/>
  <c r="AN27" i="6" s="1"/>
  <c r="CS27" i="6" s="1"/>
  <c r="AJ27" i="6"/>
  <c r="AH27" i="6"/>
  <c r="AF27" i="6"/>
  <c r="AC27" i="6"/>
  <c r="T27" i="6"/>
  <c r="AD27" i="6" s="1"/>
  <c r="Q27" i="6"/>
  <c r="O27" i="6"/>
  <c r="L27" i="6"/>
  <c r="J27" i="6"/>
  <c r="F27" i="6"/>
  <c r="B27" i="6"/>
  <c r="A27" i="6"/>
  <c r="AB27" i="6" s="1"/>
  <c r="AA27" i="6" s="1"/>
  <c r="DL26" i="6"/>
  <c r="DK26" i="6"/>
  <c r="DJ26" i="6"/>
  <c r="DI26" i="6"/>
  <c r="DH26" i="6"/>
  <c r="DG26" i="6"/>
  <c r="DF26" i="6"/>
  <c r="DE26" i="6"/>
  <c r="DD26" i="6"/>
  <c r="DC26" i="6"/>
  <c r="DB26" i="6"/>
  <c r="DA26" i="6"/>
  <c r="CZ26" i="6"/>
  <c r="CY26" i="6"/>
  <c r="CX26" i="6"/>
  <c r="CW26" i="6"/>
  <c r="CV26" i="6"/>
  <c r="CO26" i="6"/>
  <c r="CN26" i="6"/>
  <c r="CM26" i="6"/>
  <c r="CJ26" i="6"/>
  <c r="AM26" i="6" s="1"/>
  <c r="CR26" i="6" s="1"/>
  <c r="CI26" i="6"/>
  <c r="CH26" i="6"/>
  <c r="CD26" i="6"/>
  <c r="CE26" i="6" s="1"/>
  <c r="AJ26" i="6"/>
  <c r="AH26" i="6"/>
  <c r="AF26" i="6"/>
  <c r="AC26" i="6"/>
  <c r="T26" i="6"/>
  <c r="AD26" i="6" s="1"/>
  <c r="Q26" i="6"/>
  <c r="O26" i="6"/>
  <c r="L26" i="6"/>
  <c r="J26" i="6"/>
  <c r="F26" i="6"/>
  <c r="B26" i="6"/>
  <c r="A26" i="6"/>
  <c r="DL25" i="6"/>
  <c r="DK25" i="6"/>
  <c r="DJ25" i="6"/>
  <c r="DI25" i="6"/>
  <c r="DH25" i="6"/>
  <c r="DG25" i="6"/>
  <c r="DF25" i="6"/>
  <c r="DE25" i="6"/>
  <c r="DD25" i="6"/>
  <c r="DC25" i="6"/>
  <c r="DB25" i="6"/>
  <c r="DA25" i="6"/>
  <c r="CZ25" i="6"/>
  <c r="CY25" i="6"/>
  <c r="CX25" i="6"/>
  <c r="CW25" i="6"/>
  <c r="CV25" i="6"/>
  <c r="CO25" i="6"/>
  <c r="CN25" i="6"/>
  <c r="CM25" i="6"/>
  <c r="CI25" i="6"/>
  <c r="CH25" i="6"/>
  <c r="CD25" i="6"/>
  <c r="CE25" i="6" s="1"/>
  <c r="AJ25" i="6"/>
  <c r="AH25" i="6"/>
  <c r="AF25" i="6"/>
  <c r="AC25" i="6"/>
  <c r="T25" i="6"/>
  <c r="AD25" i="6" s="1"/>
  <c r="Q25" i="6"/>
  <c r="O25" i="6"/>
  <c r="L25" i="6"/>
  <c r="J25" i="6"/>
  <c r="F25" i="6"/>
  <c r="B25" i="6"/>
  <c r="A25" i="6"/>
  <c r="DL24" i="6"/>
  <c r="DK24" i="6"/>
  <c r="DJ24" i="6"/>
  <c r="DI24" i="6"/>
  <c r="DH24" i="6"/>
  <c r="DG24" i="6"/>
  <c r="DF24" i="6"/>
  <c r="DE24" i="6"/>
  <c r="DD24" i="6"/>
  <c r="DC24" i="6"/>
  <c r="DB24" i="6"/>
  <c r="DA24" i="6"/>
  <c r="CZ24" i="6"/>
  <c r="CY24" i="6"/>
  <c r="CX24" i="6"/>
  <c r="CW24" i="6"/>
  <c r="CV24" i="6"/>
  <c r="CO24" i="6"/>
  <c r="CI24" i="6"/>
  <c r="CH24" i="6"/>
  <c r="CD24" i="6"/>
  <c r="CE24" i="6" s="1"/>
  <c r="AJ24" i="6"/>
  <c r="AH24" i="6"/>
  <c r="AF24" i="6"/>
  <c r="T24" i="6"/>
  <c r="CM24" i="6" s="1"/>
  <c r="Q24" i="6"/>
  <c r="O24" i="6"/>
  <c r="L24" i="6"/>
  <c r="J24" i="6"/>
  <c r="B24" i="6"/>
  <c r="A24" i="6"/>
  <c r="DL23" i="6"/>
  <c r="DK23" i="6"/>
  <c r="DJ23" i="6"/>
  <c r="DI23" i="6"/>
  <c r="DH23" i="6"/>
  <c r="DG23" i="6"/>
  <c r="DF23" i="6"/>
  <c r="DE23" i="6"/>
  <c r="DD23" i="6"/>
  <c r="DC23" i="6"/>
  <c r="DB23" i="6"/>
  <c r="DA23" i="6"/>
  <c r="CZ23" i="6"/>
  <c r="CY23" i="6"/>
  <c r="CX23" i="6"/>
  <c r="CW23" i="6"/>
  <c r="CV23" i="6"/>
  <c r="CH23" i="6"/>
  <c r="CD23" i="6"/>
  <c r="CE23" i="6" s="1"/>
  <c r="AJ23" i="6"/>
  <c r="AH23" i="6"/>
  <c r="AF23" i="6"/>
  <c r="T23" i="6"/>
  <c r="CM23" i="6" s="1"/>
  <c r="Q23" i="6"/>
  <c r="O23" i="6"/>
  <c r="CI23" i="6" s="1"/>
  <c r="L23" i="6"/>
  <c r="J23" i="6"/>
  <c r="B23" i="6"/>
  <c r="A23" i="6"/>
  <c r="DL22" i="6"/>
  <c r="DK22" i="6"/>
  <c r="DJ22" i="6"/>
  <c r="DI22" i="6"/>
  <c r="DH22" i="6"/>
  <c r="DG22" i="6"/>
  <c r="DF22" i="6"/>
  <c r="DE22" i="6"/>
  <c r="DD22" i="6"/>
  <c r="DC22" i="6"/>
  <c r="DB22" i="6"/>
  <c r="DA22" i="6"/>
  <c r="CZ22" i="6"/>
  <c r="CY22" i="6"/>
  <c r="CX22" i="6"/>
  <c r="CW22" i="6"/>
  <c r="CV22" i="6"/>
  <c r="CH22" i="6"/>
  <c r="CD22" i="6"/>
  <c r="CE22" i="6" s="1"/>
  <c r="CJ22" i="6" s="1"/>
  <c r="AJ22" i="6"/>
  <c r="AH22" i="6"/>
  <c r="AF22" i="6"/>
  <c r="T22" i="6"/>
  <c r="Q22" i="6"/>
  <c r="O22" i="6"/>
  <c r="CI22" i="6" s="1"/>
  <c r="L22" i="6"/>
  <c r="J22" i="6"/>
  <c r="B22" i="6"/>
  <c r="A22" i="6"/>
  <c r="DL21" i="6"/>
  <c r="DK21" i="6"/>
  <c r="DJ21" i="6"/>
  <c r="DI21" i="6"/>
  <c r="DH21" i="6"/>
  <c r="DG21" i="6"/>
  <c r="DF21" i="6"/>
  <c r="DE21" i="6"/>
  <c r="DD21" i="6"/>
  <c r="DC21" i="6"/>
  <c r="DB21" i="6"/>
  <c r="DA21" i="6"/>
  <c r="CZ21" i="6"/>
  <c r="CY21" i="6"/>
  <c r="CX21" i="6"/>
  <c r="CW21" i="6"/>
  <c r="CV21" i="6"/>
  <c r="CI21" i="6"/>
  <c r="CH21" i="6"/>
  <c r="CD21" i="6"/>
  <c r="CE21" i="6" s="1"/>
  <c r="AJ21" i="6"/>
  <c r="AH21" i="6"/>
  <c r="AF21" i="6"/>
  <c r="T21" i="6"/>
  <c r="CM21" i="6" s="1"/>
  <c r="Q21" i="6"/>
  <c r="O21" i="6"/>
  <c r="L21" i="6"/>
  <c r="J21" i="6"/>
  <c r="B21" i="6"/>
  <c r="A21" i="6"/>
  <c r="DL20" i="6"/>
  <c r="DK20" i="6"/>
  <c r="DJ20" i="6"/>
  <c r="DI20" i="6"/>
  <c r="DH20" i="6"/>
  <c r="DG20" i="6"/>
  <c r="DF20" i="6"/>
  <c r="DE20" i="6"/>
  <c r="DD20" i="6"/>
  <c r="DC20" i="6"/>
  <c r="DB20" i="6"/>
  <c r="DA20" i="6"/>
  <c r="CZ20" i="6"/>
  <c r="CY20" i="6"/>
  <c r="CX20" i="6"/>
  <c r="CW20" i="6"/>
  <c r="CV20" i="6"/>
  <c r="CH20" i="6"/>
  <c r="CD20" i="6"/>
  <c r="CE20" i="6" s="1"/>
  <c r="CJ20" i="6" s="1"/>
  <c r="AM20" i="6" s="1"/>
  <c r="CR20" i="6" s="1"/>
  <c r="AJ20" i="6"/>
  <c r="AH20" i="6"/>
  <c r="AF20" i="6"/>
  <c r="T20" i="6"/>
  <c r="AD20" i="6" s="1"/>
  <c r="Q20" i="6"/>
  <c r="O20" i="6"/>
  <c r="CI20" i="6" s="1"/>
  <c r="L20" i="6"/>
  <c r="J20" i="6"/>
  <c r="B20" i="6"/>
  <c r="A20" i="6"/>
  <c r="DL19" i="6"/>
  <c r="DK19" i="6"/>
  <c r="DJ19" i="6"/>
  <c r="DI19" i="6"/>
  <c r="DH19" i="6"/>
  <c r="DG19" i="6"/>
  <c r="DF19" i="6"/>
  <c r="DE19" i="6"/>
  <c r="DD19" i="6"/>
  <c r="DC19" i="6"/>
  <c r="DB19" i="6"/>
  <c r="DA19" i="6"/>
  <c r="CZ19" i="6"/>
  <c r="CY19" i="6"/>
  <c r="CX19" i="6"/>
  <c r="CW19" i="6"/>
  <c r="CV19" i="6"/>
  <c r="CN19" i="6"/>
  <c r="CM19" i="6"/>
  <c r="CI19" i="6"/>
  <c r="CH19" i="6"/>
  <c r="CD19" i="6"/>
  <c r="CE19" i="6" s="1"/>
  <c r="CJ19" i="6" s="1"/>
  <c r="AJ19" i="6"/>
  <c r="AH19" i="6"/>
  <c r="AF19" i="6"/>
  <c r="AC19" i="6"/>
  <c r="T19" i="6"/>
  <c r="CO19" i="6" s="1"/>
  <c r="Q19" i="6"/>
  <c r="O19" i="6"/>
  <c r="L19" i="6"/>
  <c r="J19" i="6"/>
  <c r="B19" i="6"/>
  <c r="A19" i="6"/>
  <c r="DL18" i="6"/>
  <c r="DK18" i="6"/>
  <c r="DJ18" i="6"/>
  <c r="DI18" i="6"/>
  <c r="DH18" i="6"/>
  <c r="DG18" i="6"/>
  <c r="DF18" i="6"/>
  <c r="DE18" i="6"/>
  <c r="DD18" i="6"/>
  <c r="DC18" i="6"/>
  <c r="DB18" i="6"/>
  <c r="DA18" i="6"/>
  <c r="CZ18" i="6"/>
  <c r="CY18" i="6"/>
  <c r="CX18" i="6"/>
  <c r="CW18" i="6"/>
  <c r="CV18" i="6"/>
  <c r="CN18" i="6"/>
  <c r="CM18" i="6"/>
  <c r="CH18" i="6"/>
  <c r="CE18" i="6"/>
  <c r="CJ18" i="6" s="1"/>
  <c r="CD18" i="6"/>
  <c r="AJ18" i="6"/>
  <c r="AH18" i="6"/>
  <c r="AF18" i="6"/>
  <c r="AC18" i="6"/>
  <c r="T18" i="6"/>
  <c r="CO18" i="6" s="1"/>
  <c r="Q18" i="6"/>
  <c r="O18" i="6"/>
  <c r="CI18" i="6" s="1"/>
  <c r="L18" i="6"/>
  <c r="J18" i="6"/>
  <c r="B18" i="6"/>
  <c r="A18" i="6"/>
  <c r="DL17" i="6"/>
  <c r="DK17" i="6"/>
  <c r="DJ17" i="6"/>
  <c r="DI17" i="6"/>
  <c r="DH17" i="6"/>
  <c r="DG17" i="6"/>
  <c r="DF17" i="6"/>
  <c r="DE17" i="6"/>
  <c r="DD17" i="6"/>
  <c r="DC17" i="6"/>
  <c r="DB17" i="6"/>
  <c r="DA17" i="6"/>
  <c r="CZ17" i="6"/>
  <c r="CY17" i="6"/>
  <c r="CX17" i="6"/>
  <c r="CW17" i="6"/>
  <c r="CV17" i="6"/>
  <c r="CM17" i="6"/>
  <c r="CH17" i="6"/>
  <c r="CD17" i="6"/>
  <c r="CE17" i="6" s="1"/>
  <c r="CJ17" i="6" s="1"/>
  <c r="AJ17" i="6"/>
  <c r="AH17" i="6"/>
  <c r="AF17" i="6"/>
  <c r="T17" i="6"/>
  <c r="Q17" i="6"/>
  <c r="O17" i="6"/>
  <c r="CI17" i="6" s="1"/>
  <c r="L17" i="6"/>
  <c r="J17" i="6"/>
  <c r="B17" i="6"/>
  <c r="A17" i="6"/>
  <c r="DL16" i="6"/>
  <c r="DK16" i="6"/>
  <c r="DJ16" i="6"/>
  <c r="DI16" i="6"/>
  <c r="DH16" i="6"/>
  <c r="DG16" i="6"/>
  <c r="DF16" i="6"/>
  <c r="DE16" i="6"/>
  <c r="DD16" i="6"/>
  <c r="DC16" i="6"/>
  <c r="DB16" i="6"/>
  <c r="DA16" i="6"/>
  <c r="CZ16" i="6"/>
  <c r="CY16" i="6"/>
  <c r="CX16" i="6"/>
  <c r="CW16" i="6"/>
  <c r="CV16" i="6"/>
  <c r="CN16" i="6"/>
  <c r="CM16" i="6"/>
  <c r="CI16" i="6"/>
  <c r="CH16" i="6"/>
  <c r="CD16" i="6"/>
  <c r="CE16" i="6" s="1"/>
  <c r="AJ16" i="6"/>
  <c r="AH16" i="6"/>
  <c r="AF16" i="6"/>
  <c r="AC16" i="6"/>
  <c r="T16" i="6"/>
  <c r="CO16" i="6" s="1"/>
  <c r="Q16" i="6"/>
  <c r="O16" i="6"/>
  <c r="L16" i="6"/>
  <c r="J16" i="6"/>
  <c r="B16" i="6"/>
  <c r="A16" i="6"/>
  <c r="DL15" i="6"/>
  <c r="DK15" i="6"/>
  <c r="DJ15" i="6"/>
  <c r="DI15" i="6"/>
  <c r="DH15" i="6"/>
  <c r="DG15" i="6"/>
  <c r="DF15" i="6"/>
  <c r="DE15" i="6"/>
  <c r="DD15" i="6"/>
  <c r="DC15" i="6"/>
  <c r="DB15" i="6"/>
  <c r="DA15" i="6"/>
  <c r="CZ15" i="6"/>
  <c r="CY15" i="6"/>
  <c r="CX15" i="6"/>
  <c r="CW15" i="6"/>
  <c r="CV15" i="6"/>
  <c r="CN15" i="6"/>
  <c r="CM15" i="6"/>
  <c r="CI15" i="6"/>
  <c r="CH15" i="6"/>
  <c r="CD15" i="6"/>
  <c r="AJ15" i="6"/>
  <c r="AH15" i="6"/>
  <c r="AF15" i="6"/>
  <c r="AC15" i="6"/>
  <c r="T15" i="6"/>
  <c r="CO15" i="6" s="1"/>
  <c r="Q15" i="6"/>
  <c r="O15" i="6"/>
  <c r="L15" i="6"/>
  <c r="J15" i="6"/>
  <c r="B15" i="6"/>
  <c r="A15" i="6"/>
  <c r="DL14" i="6"/>
  <c r="DK14" i="6"/>
  <c r="DJ14" i="6"/>
  <c r="DI14" i="6"/>
  <c r="DH14" i="6"/>
  <c r="DG14" i="6"/>
  <c r="DF14" i="6"/>
  <c r="DE14" i="6"/>
  <c r="DD14" i="6"/>
  <c r="DC14" i="6"/>
  <c r="DB14" i="6"/>
  <c r="DA14" i="6"/>
  <c r="CZ14" i="6"/>
  <c r="CY14" i="6"/>
  <c r="CX14" i="6"/>
  <c r="CW14" i="6"/>
  <c r="CV14" i="6"/>
  <c r="CM14" i="6"/>
  <c r="CH14" i="6"/>
  <c r="CD14" i="6"/>
  <c r="AJ14" i="6"/>
  <c r="AH14" i="6"/>
  <c r="AF14" i="6"/>
  <c r="T14" i="6"/>
  <c r="Q14" i="6"/>
  <c r="O14" i="6"/>
  <c r="CI14" i="6" s="1"/>
  <c r="L14" i="6"/>
  <c r="J14" i="6"/>
  <c r="F14" i="6"/>
  <c r="B14" i="6"/>
  <c r="A14" i="6"/>
  <c r="DL13" i="6"/>
  <c r="DK13" i="6"/>
  <c r="DJ13" i="6"/>
  <c r="DI13" i="6"/>
  <c r="DH13" i="6"/>
  <c r="DG13" i="6"/>
  <c r="DF13" i="6"/>
  <c r="DE13" i="6"/>
  <c r="DD13" i="6"/>
  <c r="DC13" i="6"/>
  <c r="DB13" i="6"/>
  <c r="DA13" i="6"/>
  <c r="CZ13" i="6"/>
  <c r="CY13" i="6"/>
  <c r="CX13" i="6"/>
  <c r="CW13" i="6"/>
  <c r="CV13" i="6"/>
  <c r="CM13" i="6"/>
  <c r="CH13" i="6"/>
  <c r="CD13" i="6"/>
  <c r="AJ13" i="6"/>
  <c r="AH13" i="6"/>
  <c r="AF13" i="6"/>
  <c r="T13" i="6"/>
  <c r="Q13" i="6"/>
  <c r="O13" i="6"/>
  <c r="CI13" i="6" s="1"/>
  <c r="L13" i="6"/>
  <c r="J13" i="6"/>
  <c r="F13" i="6"/>
  <c r="B13" i="6"/>
  <c r="A13" i="6"/>
  <c r="DL12" i="6"/>
  <c r="DK12" i="6"/>
  <c r="DJ12" i="6"/>
  <c r="DI12" i="6"/>
  <c r="DH12" i="6"/>
  <c r="DG12" i="6"/>
  <c r="DF12" i="6"/>
  <c r="DF11" i="6" s="1"/>
  <c r="DE12" i="6"/>
  <c r="DD12" i="6"/>
  <c r="DC12" i="6"/>
  <c r="DB12" i="6"/>
  <c r="DA12" i="6"/>
  <c r="CZ12" i="6"/>
  <c r="CY12" i="6"/>
  <c r="CX12" i="6"/>
  <c r="CW12" i="6"/>
  <c r="CV12" i="6"/>
  <c r="CI12" i="6"/>
  <c r="CH12" i="6"/>
  <c r="AJ12" i="6"/>
  <c r="AK11" i="6" s="1"/>
  <c r="AH12" i="6"/>
  <c r="AF12" i="6"/>
  <c r="T12" i="6"/>
  <c r="Q12" i="6"/>
  <c r="O12" i="6"/>
  <c r="Z11" i="6" s="1"/>
  <c r="L12" i="6"/>
  <c r="J12" i="6"/>
  <c r="B12" i="6"/>
  <c r="A12" i="6"/>
  <c r="AB12" i="6" s="1"/>
  <c r="CB11" i="6"/>
  <c r="CA11" i="6"/>
  <c r="BZ11" i="6"/>
  <c r="BY11" i="6"/>
  <c r="BX11" i="6"/>
  <c r="BW11" i="6"/>
  <c r="BV11" i="6"/>
  <c r="BU11" i="6"/>
  <c r="BP11" i="6"/>
  <c r="BM11" i="6"/>
  <c r="BH11" i="6"/>
  <c r="BG11" i="6"/>
  <c r="BF11" i="6"/>
  <c r="BE11" i="6"/>
  <c r="BD11" i="6"/>
  <c r="BC11" i="6"/>
  <c r="BB11" i="6"/>
  <c r="BA11" i="6"/>
  <c r="AZ11" i="6"/>
  <c r="AY11" i="6"/>
  <c r="AX11" i="6"/>
  <c r="AW11" i="6"/>
  <c r="AV11" i="6"/>
  <c r="AU11" i="6"/>
  <c r="AT11" i="6"/>
  <c r="AS11" i="6"/>
  <c r="AR11" i="6"/>
  <c r="AQ11" i="6"/>
  <c r="Y11" i="6"/>
  <c r="X11" i="6"/>
  <c r="W11" i="6"/>
  <c r="V11" i="6"/>
  <c r="U11" i="6"/>
  <c r="AO49" i="6" l="1"/>
  <c r="CT49" i="6" s="1"/>
  <c r="AM49" i="6"/>
  <c r="CR49" i="6" s="1"/>
  <c r="AM38" i="6"/>
  <c r="CR38" i="6" s="1"/>
  <c r="AN38" i="6"/>
  <c r="CS38" i="6" s="1"/>
  <c r="AP38" i="6"/>
  <c r="CU38" i="6" s="1"/>
  <c r="AL38" i="6"/>
  <c r="CQ38" i="6" s="1"/>
  <c r="AM46" i="6"/>
  <c r="CR46" i="6" s="1"/>
  <c r="AP46" i="6"/>
  <c r="CU46" i="6" s="1"/>
  <c r="AN46" i="6"/>
  <c r="CS46" i="6" s="1"/>
  <c r="AL46" i="6"/>
  <c r="CQ46" i="6" s="1"/>
  <c r="AN48" i="6"/>
  <c r="CS48" i="6" s="1"/>
  <c r="AL48" i="6"/>
  <c r="CQ48" i="6" s="1"/>
  <c r="DM48" i="6" s="1"/>
  <c r="AP48" i="6"/>
  <c r="CU48" i="6" s="1"/>
  <c r="AL42" i="6"/>
  <c r="CQ42" i="6" s="1"/>
  <c r="AD24" i="6"/>
  <c r="CJ39" i="6"/>
  <c r="AM39" i="6" s="1"/>
  <c r="CR39" i="6" s="1"/>
  <c r="AB57" i="6"/>
  <c r="AA57" i="6" s="1"/>
  <c r="AB61" i="6"/>
  <c r="AA61" i="6" s="1"/>
  <c r="AB65" i="6"/>
  <c r="AA65" i="6" s="1"/>
  <c r="AB69" i="6"/>
  <c r="AA69" i="6" s="1"/>
  <c r="CX11" i="6"/>
  <c r="DB11" i="6"/>
  <c r="DJ11" i="6"/>
  <c r="AB26" i="6"/>
  <c r="AA26" i="6" s="1"/>
  <c r="AP42" i="6"/>
  <c r="CU42" i="6" s="1"/>
  <c r="AB47" i="6"/>
  <c r="AA47" i="6" s="1"/>
  <c r="CE13" i="6"/>
  <c r="CJ13" i="6" s="1"/>
  <c r="AN42" i="6"/>
  <c r="CS42" i="6" s="1"/>
  <c r="AB45" i="6"/>
  <c r="AA45" i="6" s="1"/>
  <c r="CJ21" i="6"/>
  <c r="AB25" i="6"/>
  <c r="AA25" i="6" s="1"/>
  <c r="CJ25" i="6"/>
  <c r="AB29" i="6"/>
  <c r="AA29" i="6" s="1"/>
  <c r="CJ29" i="6"/>
  <c r="AB33" i="6"/>
  <c r="AA33" i="6" s="1"/>
  <c r="AB38" i="6"/>
  <c r="AA38" i="6" s="1"/>
  <c r="CJ43" i="6"/>
  <c r="AM43" i="6" s="1"/>
  <c r="CR43" i="6" s="1"/>
  <c r="CJ47" i="6"/>
  <c r="CJ15" i="6"/>
  <c r="AP15" i="6" s="1"/>
  <c r="CU15" i="6" s="1"/>
  <c r="CJ14" i="6"/>
  <c r="AM14" i="6" s="1"/>
  <c r="CR14" i="6" s="1"/>
  <c r="CJ16" i="6"/>
  <c r="AP16" i="6" s="1"/>
  <c r="CU16" i="6" s="1"/>
  <c r="DC11" i="6"/>
  <c r="DK11" i="6"/>
  <c r="DA11" i="6"/>
  <c r="DE11" i="6"/>
  <c r="CV11" i="6"/>
  <c r="CZ11" i="6"/>
  <c r="DD11" i="6"/>
  <c r="DH11" i="6"/>
  <c r="DL11" i="6"/>
  <c r="CY11" i="6"/>
  <c r="DG11" i="6"/>
  <c r="CW11" i="6"/>
  <c r="DI11" i="6"/>
  <c r="AJ11" i="6"/>
  <c r="CO14" i="6"/>
  <c r="CN14" i="6" s="1"/>
  <c r="AC14" i="6" s="1"/>
  <c r="CO17" i="6"/>
  <c r="CN17" i="6" s="1"/>
  <c r="AC17" i="6" s="1"/>
  <c r="CN24" i="6"/>
  <c r="T11" i="6"/>
  <c r="CO13" i="6"/>
  <c r="CN13" i="6" s="1"/>
  <c r="AC13" i="6" s="1"/>
  <c r="CO20" i="6"/>
  <c r="CM20" i="6"/>
  <c r="CM22" i="6"/>
  <c r="CO22" i="6" s="1"/>
  <c r="CN22" i="6" s="1"/>
  <c r="AC22" i="6" s="1"/>
  <c r="AL21" i="6"/>
  <c r="CQ21" i="6" s="1"/>
  <c r="AP21" i="6"/>
  <c r="CU21" i="6" s="1"/>
  <c r="AM21" i="6"/>
  <c r="CR21" i="6" s="1"/>
  <c r="AP20" i="6"/>
  <c r="CU20" i="6" s="1"/>
  <c r="AB23" i="6"/>
  <c r="AA23" i="6" s="1"/>
  <c r="AI11" i="6"/>
  <c r="AB17" i="6"/>
  <c r="AA17" i="6" s="1"/>
  <c r="AL20" i="6"/>
  <c r="CQ20" i="6" s="1"/>
  <c r="AB22" i="6"/>
  <c r="AA22" i="6" s="1"/>
  <c r="AB19" i="6"/>
  <c r="AA19" i="6" s="1"/>
  <c r="AB16" i="6"/>
  <c r="AA16" i="6" s="1"/>
  <c r="AB18" i="6"/>
  <c r="AA18" i="6" s="1"/>
  <c r="AB13" i="6"/>
  <c r="AA13" i="6" s="1"/>
  <c r="AB15" i="6"/>
  <c r="AA15" i="6" s="1"/>
  <c r="AM18" i="6"/>
  <c r="CR18" i="6" s="1"/>
  <c r="AP18" i="6"/>
  <c r="CU18" i="6" s="1"/>
  <c r="AL18" i="6"/>
  <c r="CQ18" i="6" s="1"/>
  <c r="AO18" i="6"/>
  <c r="CT18" i="6" s="1"/>
  <c r="AN18" i="6"/>
  <c r="CS18" i="6" s="1"/>
  <c r="AO22" i="6"/>
  <c r="CT22" i="6" s="1"/>
  <c r="AP22" i="6"/>
  <c r="CU22" i="6" s="1"/>
  <c r="AL22" i="6"/>
  <c r="CQ22" i="6" s="1"/>
  <c r="AN22" i="6"/>
  <c r="CS22" i="6" s="1"/>
  <c r="AM22" i="6"/>
  <c r="CR22" i="6" s="1"/>
  <c r="AA12" i="6"/>
  <c r="AP17" i="6"/>
  <c r="CU17" i="6" s="1"/>
  <c r="AL17" i="6"/>
  <c r="CQ17" i="6" s="1"/>
  <c r="AN17" i="6"/>
  <c r="CS17" i="6" s="1"/>
  <c r="AO17" i="6"/>
  <c r="CT17" i="6" s="1"/>
  <c r="AM17" i="6"/>
  <c r="CR17" i="6" s="1"/>
  <c r="AN15" i="6"/>
  <c r="CS15" i="6" s="1"/>
  <c r="AN19" i="6"/>
  <c r="CS19" i="6" s="1"/>
  <c r="AM19" i="6"/>
  <c r="CR19" i="6" s="1"/>
  <c r="AP19" i="6"/>
  <c r="CU19" i="6" s="1"/>
  <c r="AL19" i="6"/>
  <c r="CQ19" i="6" s="1"/>
  <c r="AO19" i="6"/>
  <c r="CT19" i="6" s="1"/>
  <c r="AP14" i="6"/>
  <c r="CU14" i="6" s="1"/>
  <c r="AL14" i="6"/>
  <c r="CQ14" i="6" s="1"/>
  <c r="AO14" i="6"/>
  <c r="CT14" i="6" s="1"/>
  <c r="CN20" i="6"/>
  <c r="AC20" i="6" s="1"/>
  <c r="AD12" i="6"/>
  <c r="AB14" i="6"/>
  <c r="AA14" i="6" s="1"/>
  <c r="F15" i="6"/>
  <c r="F16" i="6" s="1"/>
  <c r="F17" i="6" s="1"/>
  <c r="F18" i="6" s="1"/>
  <c r="F19" i="6" s="1"/>
  <c r="F20" i="6" s="1"/>
  <c r="F21" i="6" s="1"/>
  <c r="F22" i="6" s="1"/>
  <c r="F23" i="6" s="1"/>
  <c r="F24" i="6" s="1"/>
  <c r="AD16" i="6"/>
  <c r="AB21" i="6"/>
  <c r="AA21" i="6" s="1"/>
  <c r="AD21" i="6"/>
  <c r="CJ24" i="6"/>
  <c r="AN25" i="6"/>
  <c r="CS25" i="6" s="1"/>
  <c r="AM25" i="6"/>
  <c r="CR25" i="6" s="1"/>
  <c r="AO25" i="6"/>
  <c r="CT25" i="6" s="1"/>
  <c r="CJ28" i="6"/>
  <c r="AN29" i="6"/>
  <c r="CS29" i="6" s="1"/>
  <c r="AM29" i="6"/>
  <c r="CR29" i="6" s="1"/>
  <c r="AO29" i="6"/>
  <c r="CT29" i="6" s="1"/>
  <c r="CJ32" i="6"/>
  <c r="AN33" i="6"/>
  <c r="CS33" i="6" s="1"/>
  <c r="AM33" i="6"/>
  <c r="CR33" i="6" s="1"/>
  <c r="AO33" i="6"/>
  <c r="CT33" i="6" s="1"/>
  <c r="CJ36" i="6"/>
  <c r="AN43" i="6"/>
  <c r="CS43" i="6" s="1"/>
  <c r="AP43" i="6"/>
  <c r="CU43" i="6" s="1"/>
  <c r="AO43" i="6"/>
  <c r="CT43" i="6" s="1"/>
  <c r="AL43" i="6"/>
  <c r="CQ43" i="6" s="1"/>
  <c r="AP45" i="6"/>
  <c r="CU45" i="6" s="1"/>
  <c r="AL45" i="6"/>
  <c r="CQ45" i="6" s="1"/>
  <c r="AM45" i="6"/>
  <c r="CR45" i="6" s="1"/>
  <c r="AN45" i="6"/>
  <c r="CS45" i="6" s="1"/>
  <c r="AP50" i="6"/>
  <c r="CU50" i="6" s="1"/>
  <c r="AL50" i="6"/>
  <c r="CQ50" i="6" s="1"/>
  <c r="AM50" i="6"/>
  <c r="CR50" i="6" s="1"/>
  <c r="AO50" i="6"/>
  <c r="CT50" i="6" s="1"/>
  <c r="AN50" i="6"/>
  <c r="CS50" i="6" s="1"/>
  <c r="AD19" i="6"/>
  <c r="AN21" i="6"/>
  <c r="CS21" i="6" s="1"/>
  <c r="AO21" i="6"/>
  <c r="CT21" i="6" s="1"/>
  <c r="CO23" i="6"/>
  <c r="CN23" i="6" s="1"/>
  <c r="AC23" i="6" s="1"/>
  <c r="AL25" i="6"/>
  <c r="CQ25" i="6" s="1"/>
  <c r="AL29" i="6"/>
  <c r="CQ29" i="6" s="1"/>
  <c r="AP37" i="6"/>
  <c r="CU37" i="6" s="1"/>
  <c r="AL37" i="6"/>
  <c r="CQ37" i="6" s="1"/>
  <c r="AM37" i="6"/>
  <c r="CR37" i="6" s="1"/>
  <c r="AN37" i="6"/>
  <c r="CS37" i="6" s="1"/>
  <c r="AB40" i="6"/>
  <c r="AA40" i="6" s="1"/>
  <c r="AO44" i="6"/>
  <c r="CT44" i="6" s="1"/>
  <c r="AP44" i="6"/>
  <c r="CU44" i="6" s="1"/>
  <c r="AN44" i="6"/>
  <c r="CS44" i="6" s="1"/>
  <c r="AL44" i="6"/>
  <c r="CQ44" i="6" s="1"/>
  <c r="AN52" i="6"/>
  <c r="CS52" i="6" s="1"/>
  <c r="AL52" i="6"/>
  <c r="CQ52" i="6" s="1"/>
  <c r="DM52" i="6" s="1"/>
  <c r="AP52" i="6"/>
  <c r="CU52" i="6" s="1"/>
  <c r="AM52" i="6"/>
  <c r="CR52" i="6" s="1"/>
  <c r="AO52" i="6"/>
  <c r="CT52" i="6" s="1"/>
  <c r="AD15" i="6"/>
  <c r="AO26" i="6"/>
  <c r="CT26" i="6" s="1"/>
  <c r="AN26" i="6"/>
  <c r="CS26" i="6" s="1"/>
  <c r="AP26" i="6"/>
  <c r="CU26" i="6" s="1"/>
  <c r="AL26" i="6"/>
  <c r="CQ26" i="6" s="1"/>
  <c r="DM26" i="6" s="1"/>
  <c r="AO30" i="6"/>
  <c r="CT30" i="6" s="1"/>
  <c r="AN30" i="6"/>
  <c r="CS30" i="6" s="1"/>
  <c r="AP30" i="6"/>
  <c r="CU30" i="6" s="1"/>
  <c r="AL30" i="6"/>
  <c r="CQ30" i="6" s="1"/>
  <c r="DM30" i="6" s="1"/>
  <c r="AO34" i="6"/>
  <c r="CT34" i="6" s="1"/>
  <c r="AN34" i="6"/>
  <c r="CS34" i="6" s="1"/>
  <c r="AP34" i="6"/>
  <c r="CU34" i="6" s="1"/>
  <c r="AL34" i="6"/>
  <c r="CQ34" i="6" s="1"/>
  <c r="DM34" i="6" s="1"/>
  <c r="AO40" i="6"/>
  <c r="CT40" i="6" s="1"/>
  <c r="AP40" i="6"/>
  <c r="CU40" i="6" s="1"/>
  <c r="AN40" i="6"/>
  <c r="CS40" i="6" s="1"/>
  <c r="AL40" i="6"/>
  <c r="CQ40" i="6" s="1"/>
  <c r="DM40" i="6" s="1"/>
  <c r="AN47" i="6"/>
  <c r="CS47" i="6" s="1"/>
  <c r="AP47" i="6"/>
  <c r="CU47" i="6" s="1"/>
  <c r="AO47" i="6"/>
  <c r="CT47" i="6" s="1"/>
  <c r="AL47" i="6"/>
  <c r="CQ47" i="6" s="1"/>
  <c r="CM12" i="6"/>
  <c r="AD14" i="6"/>
  <c r="AD18" i="6"/>
  <c r="AN20" i="6"/>
  <c r="CS20" i="6" s="1"/>
  <c r="AD13" i="6"/>
  <c r="AD17" i="6"/>
  <c r="AB20" i="6"/>
  <c r="AA20" i="6" s="1"/>
  <c r="AO20" i="6"/>
  <c r="CT20" i="6" s="1"/>
  <c r="CO21" i="6"/>
  <c r="CN21" i="6" s="1"/>
  <c r="AC21" i="6" s="1"/>
  <c r="CJ23" i="6"/>
  <c r="AB24" i="6"/>
  <c r="AA24" i="6" s="1"/>
  <c r="AC24" i="6"/>
  <c r="AP25" i="6"/>
  <c r="CU25" i="6" s="1"/>
  <c r="AP27" i="6"/>
  <c r="CU27" i="6" s="1"/>
  <c r="AL27" i="6"/>
  <c r="CQ27" i="6" s="1"/>
  <c r="AO27" i="6"/>
  <c r="CT27" i="6" s="1"/>
  <c r="AM27" i="6"/>
  <c r="CR27" i="6" s="1"/>
  <c r="AP29" i="6"/>
  <c r="CU29" i="6" s="1"/>
  <c r="AP31" i="6"/>
  <c r="CU31" i="6" s="1"/>
  <c r="AL31" i="6"/>
  <c r="CQ31" i="6" s="1"/>
  <c r="AO31" i="6"/>
  <c r="CT31" i="6" s="1"/>
  <c r="AM31" i="6"/>
  <c r="CR31" i="6" s="1"/>
  <c r="AP33" i="6"/>
  <c r="CU33" i="6" s="1"/>
  <c r="AP35" i="6"/>
  <c r="CU35" i="6" s="1"/>
  <c r="AL35" i="6"/>
  <c r="CQ35" i="6" s="1"/>
  <c r="AO35" i="6"/>
  <c r="CT35" i="6" s="1"/>
  <c r="AM35" i="6"/>
  <c r="CR35" i="6" s="1"/>
  <c r="AB36" i="6"/>
  <c r="AA36" i="6" s="1"/>
  <c r="AN39" i="6"/>
  <c r="CS39" i="6" s="1"/>
  <c r="AP39" i="6"/>
  <c r="CU39" i="6" s="1"/>
  <c r="AO39" i="6"/>
  <c r="CT39" i="6" s="1"/>
  <c r="AL39" i="6"/>
  <c r="CQ39" i="6" s="1"/>
  <c r="AM40" i="6"/>
  <c r="CR40" i="6" s="1"/>
  <c r="AP41" i="6"/>
  <c r="CU41" i="6" s="1"/>
  <c r="AL41" i="6"/>
  <c r="CQ41" i="6" s="1"/>
  <c r="AM41" i="6"/>
  <c r="CR41" i="6" s="1"/>
  <c r="AN41" i="6"/>
  <c r="CS41" i="6" s="1"/>
  <c r="AB44" i="6"/>
  <c r="AA44" i="6" s="1"/>
  <c r="AO45" i="6"/>
  <c r="CT45" i="6" s="1"/>
  <c r="AM47" i="6"/>
  <c r="CR47" i="6" s="1"/>
  <c r="AD22" i="6"/>
  <c r="AO38" i="6"/>
  <c r="CT38" i="6" s="1"/>
  <c r="AO42" i="6"/>
  <c r="CT42" i="6" s="1"/>
  <c r="DM42" i="6" s="1"/>
  <c r="AB46" i="6"/>
  <c r="AA46" i="6" s="1"/>
  <c r="AO46" i="6"/>
  <c r="CT46" i="6" s="1"/>
  <c r="AO65" i="6"/>
  <c r="CT65" i="6" s="1"/>
  <c r="AN65" i="6"/>
  <c r="CS65" i="6" s="1"/>
  <c r="AP65" i="6"/>
  <c r="CU65" i="6" s="1"/>
  <c r="AL65" i="6"/>
  <c r="CQ65" i="6" s="1"/>
  <c r="AM65" i="6"/>
  <c r="CR65" i="6" s="1"/>
  <c r="AB39" i="6"/>
  <c r="AA39" i="6" s="1"/>
  <c r="AB43" i="6"/>
  <c r="AA43" i="6" s="1"/>
  <c r="AN49" i="6"/>
  <c r="CS49" i="6" s="1"/>
  <c r="AP49" i="6"/>
  <c r="CU49" i="6" s="1"/>
  <c r="AL49" i="6"/>
  <c r="CQ49" i="6" s="1"/>
  <c r="AB52" i="6"/>
  <c r="AA52" i="6" s="1"/>
  <c r="AB51" i="6"/>
  <c r="AA51" i="6" s="1"/>
  <c r="AM59" i="6"/>
  <c r="CR59" i="6" s="1"/>
  <c r="AP59" i="6"/>
  <c r="CU59" i="6" s="1"/>
  <c r="AL59" i="6"/>
  <c r="CQ59" i="6" s="1"/>
  <c r="AN59" i="6"/>
  <c r="CS59" i="6" s="1"/>
  <c r="AO59" i="6"/>
  <c r="CT59" i="6" s="1"/>
  <c r="AN60" i="6"/>
  <c r="CS60" i="6" s="1"/>
  <c r="AM60" i="6"/>
  <c r="CR60" i="6" s="1"/>
  <c r="AO60" i="6"/>
  <c r="CT60" i="6" s="1"/>
  <c r="AL60" i="6"/>
  <c r="CQ60" i="6" s="1"/>
  <c r="AP60" i="6"/>
  <c r="CU60" i="6" s="1"/>
  <c r="AO61" i="6"/>
  <c r="CT61" i="6" s="1"/>
  <c r="AN61" i="6"/>
  <c r="CS61" i="6" s="1"/>
  <c r="AP61" i="6"/>
  <c r="CU61" i="6" s="1"/>
  <c r="AL61" i="6"/>
  <c r="CQ61" i="6" s="1"/>
  <c r="AM61" i="6"/>
  <c r="CR61" i="6" s="1"/>
  <c r="AD23" i="6"/>
  <c r="AM48" i="6"/>
  <c r="CR48" i="6" s="1"/>
  <c r="AO48" i="6"/>
  <c r="CT48" i="6" s="1"/>
  <c r="AO53" i="6"/>
  <c r="CT53" i="6" s="1"/>
  <c r="AL53" i="6"/>
  <c r="CQ53" i="6" s="1"/>
  <c r="AP53" i="6"/>
  <c r="CU53" i="6" s="1"/>
  <c r="AM53" i="6"/>
  <c r="CR53" i="6" s="1"/>
  <c r="AP54" i="6"/>
  <c r="CU54" i="6" s="1"/>
  <c r="AL54" i="6"/>
  <c r="CQ54" i="6" s="1"/>
  <c r="AN54" i="6"/>
  <c r="CS54" i="6" s="1"/>
  <c r="AM54" i="6"/>
  <c r="CR54" i="6" s="1"/>
  <c r="AO54" i="6"/>
  <c r="CT54" i="6" s="1"/>
  <c r="AO57" i="6"/>
  <c r="CT57" i="6" s="1"/>
  <c r="AN57" i="6"/>
  <c r="CS57" i="6" s="1"/>
  <c r="AP57" i="6"/>
  <c r="CU57" i="6" s="1"/>
  <c r="AL57" i="6"/>
  <c r="CQ57" i="6" s="1"/>
  <c r="AM57" i="6"/>
  <c r="CR57" i="6" s="1"/>
  <c r="AM67" i="6"/>
  <c r="CR67" i="6" s="1"/>
  <c r="AP67" i="6"/>
  <c r="CU67" i="6" s="1"/>
  <c r="AL67" i="6"/>
  <c r="CQ67" i="6" s="1"/>
  <c r="AN67" i="6"/>
  <c r="CS67" i="6" s="1"/>
  <c r="AO67" i="6"/>
  <c r="CT67" i="6" s="1"/>
  <c r="AN68" i="6"/>
  <c r="CS68" i="6" s="1"/>
  <c r="AM68" i="6"/>
  <c r="CR68" i="6" s="1"/>
  <c r="AO68" i="6"/>
  <c r="CT68" i="6" s="1"/>
  <c r="AL68" i="6"/>
  <c r="CQ68" i="6" s="1"/>
  <c r="AP68" i="6"/>
  <c r="CU68" i="6" s="1"/>
  <c r="AO69" i="6"/>
  <c r="CT69" i="6" s="1"/>
  <c r="AN69" i="6"/>
  <c r="CS69" i="6" s="1"/>
  <c r="AP69" i="6"/>
  <c r="CU69" i="6" s="1"/>
  <c r="AL69" i="6"/>
  <c r="CQ69" i="6" s="1"/>
  <c r="DM69" i="6" s="1"/>
  <c r="AM69" i="6"/>
  <c r="CR69" i="6" s="1"/>
  <c r="AB56" i="6"/>
  <c r="AA56" i="6" s="1"/>
  <c r="AP62" i="6"/>
  <c r="CU62" i="6" s="1"/>
  <c r="AL62" i="6"/>
  <c r="CQ62" i="6" s="1"/>
  <c r="DM62" i="6" s="1"/>
  <c r="AO62" i="6"/>
  <c r="CT62" i="6" s="1"/>
  <c r="AM62" i="6"/>
  <c r="CR62" i="6" s="1"/>
  <c r="AB64" i="6"/>
  <c r="AA64" i="6" s="1"/>
  <c r="AP70" i="6"/>
  <c r="CU70" i="6" s="1"/>
  <c r="AL70" i="6"/>
  <c r="CQ70" i="6" s="1"/>
  <c r="AO70" i="6"/>
  <c r="CT70" i="6" s="1"/>
  <c r="AM70" i="6"/>
  <c r="CR70" i="6" s="1"/>
  <c r="CJ51" i="6"/>
  <c r="CJ55" i="6"/>
  <c r="AP58" i="6"/>
  <c r="CU58" i="6" s="1"/>
  <c r="AL58" i="6"/>
  <c r="CQ58" i="6" s="1"/>
  <c r="AO58" i="6"/>
  <c r="CT58" i="6" s="1"/>
  <c r="AM58" i="6"/>
  <c r="CR58" i="6" s="1"/>
  <c r="AB60" i="6"/>
  <c r="AA60" i="6" s="1"/>
  <c r="AP66" i="6"/>
  <c r="CU66" i="6" s="1"/>
  <c r="AL66" i="6"/>
  <c r="CQ66" i="6" s="1"/>
  <c r="AO66" i="6"/>
  <c r="CT66" i="6" s="1"/>
  <c r="AM66" i="6"/>
  <c r="CR66" i="6" s="1"/>
  <c r="AB68" i="6"/>
  <c r="AA68" i="6" s="1"/>
  <c r="AN56" i="6"/>
  <c r="CS56" i="6" s="1"/>
  <c r="AM56" i="6"/>
  <c r="CR56" i="6" s="1"/>
  <c r="AO56" i="6"/>
  <c r="CT56" i="6" s="1"/>
  <c r="AM63" i="6"/>
  <c r="CR63" i="6" s="1"/>
  <c r="AP63" i="6"/>
  <c r="CU63" i="6" s="1"/>
  <c r="AL63" i="6"/>
  <c r="CQ63" i="6" s="1"/>
  <c r="AN63" i="6"/>
  <c r="CS63" i="6" s="1"/>
  <c r="AN64" i="6"/>
  <c r="CS64" i="6" s="1"/>
  <c r="AM64" i="6"/>
  <c r="CR64" i="6" s="1"/>
  <c r="DM64" i="6" s="1"/>
  <c r="AO64" i="6"/>
  <c r="CT64" i="6" s="1"/>
  <c r="AL13" i="6" l="1"/>
  <c r="CQ13" i="6" s="1"/>
  <c r="AO13" i="6"/>
  <c r="CT13" i="6" s="1"/>
  <c r="AN13" i="6"/>
  <c r="CS13" i="6" s="1"/>
  <c r="AP13" i="6"/>
  <c r="CU13" i="6" s="1"/>
  <c r="DM13" i="6" s="1"/>
  <c r="AM13" i="6"/>
  <c r="CR13" i="6" s="1"/>
  <c r="DM47" i="6"/>
  <c r="DM38" i="6"/>
  <c r="AO15" i="6"/>
  <c r="CT15" i="6" s="1"/>
  <c r="DM63" i="6"/>
  <c r="DM56" i="6"/>
  <c r="DM57" i="6"/>
  <c r="DM46" i="6"/>
  <c r="DM33" i="6"/>
  <c r="AM15" i="6"/>
  <c r="CR15" i="6" s="1"/>
  <c r="AM16" i="6"/>
  <c r="CR16" i="6" s="1"/>
  <c r="AL15" i="6"/>
  <c r="CQ15" i="6" s="1"/>
  <c r="DM15" i="6" s="1"/>
  <c r="AN16" i="6"/>
  <c r="CS16" i="6" s="1"/>
  <c r="AL16" i="6"/>
  <c r="CQ16" i="6" s="1"/>
  <c r="AO16" i="6"/>
  <c r="CT16" i="6" s="1"/>
  <c r="AN14" i="6"/>
  <c r="CS14" i="6" s="1"/>
  <c r="DM14" i="6" s="1"/>
  <c r="DM20" i="6"/>
  <c r="DM21" i="6"/>
  <c r="AM55" i="6"/>
  <c r="CR55" i="6" s="1"/>
  <c r="AO55" i="6"/>
  <c r="CT55" i="6" s="1"/>
  <c r="AN55" i="6"/>
  <c r="CS55" i="6" s="1"/>
  <c r="AP55" i="6"/>
  <c r="CU55" i="6" s="1"/>
  <c r="AL55" i="6"/>
  <c r="CQ55" i="6" s="1"/>
  <c r="DM70" i="6"/>
  <c r="DM67" i="6"/>
  <c r="DM54" i="6"/>
  <c r="DM53" i="6"/>
  <c r="DM60" i="6"/>
  <c r="DM49" i="6"/>
  <c r="DM41" i="6"/>
  <c r="DM27" i="6"/>
  <c r="CM11" i="6"/>
  <c r="DM43" i="6"/>
  <c r="AM36" i="6"/>
  <c r="CR36" i="6" s="1"/>
  <c r="AP36" i="6"/>
  <c r="CU36" i="6" s="1"/>
  <c r="AL36" i="6"/>
  <c r="CQ36" i="6" s="1"/>
  <c r="AN36" i="6"/>
  <c r="CS36" i="6" s="1"/>
  <c r="AO36" i="6"/>
  <c r="CT36" i="6" s="1"/>
  <c r="AM32" i="6"/>
  <c r="CR32" i="6" s="1"/>
  <c r="AP32" i="6"/>
  <c r="CU32" i="6" s="1"/>
  <c r="AL32" i="6"/>
  <c r="CQ32" i="6" s="1"/>
  <c r="AN32" i="6"/>
  <c r="CS32" i="6" s="1"/>
  <c r="AO32" i="6"/>
  <c r="CT32" i="6" s="1"/>
  <c r="AM28" i="6"/>
  <c r="CR28" i="6" s="1"/>
  <c r="AP28" i="6"/>
  <c r="CU28" i="6" s="1"/>
  <c r="AL28" i="6"/>
  <c r="CQ28" i="6" s="1"/>
  <c r="AN28" i="6"/>
  <c r="CS28" i="6" s="1"/>
  <c r="AO28" i="6"/>
  <c r="CT28" i="6" s="1"/>
  <c r="AM24" i="6"/>
  <c r="CR24" i="6" s="1"/>
  <c r="AN24" i="6"/>
  <c r="CS24" i="6" s="1"/>
  <c r="AP24" i="6"/>
  <c r="CU24" i="6" s="1"/>
  <c r="AO24" i="6"/>
  <c r="CT24" i="6" s="1"/>
  <c r="AL24" i="6"/>
  <c r="CQ24" i="6" s="1"/>
  <c r="CO12" i="6"/>
  <c r="CN12" i="6" s="1"/>
  <c r="AA11" i="6"/>
  <c r="DM22" i="6"/>
  <c r="DM66" i="6"/>
  <c r="AP23" i="6"/>
  <c r="CU23" i="6" s="1"/>
  <c r="AL23" i="6"/>
  <c r="CQ23" i="6" s="1"/>
  <c r="AM23" i="6"/>
  <c r="CR23" i="6" s="1"/>
  <c r="AO23" i="6"/>
  <c r="CT23" i="6" s="1"/>
  <c r="AN23" i="6"/>
  <c r="CS23" i="6" s="1"/>
  <c r="AB11" i="6"/>
  <c r="DM58" i="6"/>
  <c r="DM68" i="6"/>
  <c r="DM59" i="6"/>
  <c r="DM65" i="6"/>
  <c r="DM35" i="6"/>
  <c r="DM37" i="6"/>
  <c r="DM25" i="6"/>
  <c r="DM50" i="6"/>
  <c r="DM45" i="6"/>
  <c r="DM17" i="6"/>
  <c r="G11" i="6"/>
  <c r="CD12" i="6" s="1"/>
  <c r="AM51" i="6"/>
  <c r="CR51" i="6" s="1"/>
  <c r="AO51" i="6"/>
  <c r="CT51" i="6" s="1"/>
  <c r="AN51" i="6"/>
  <c r="CS51" i="6" s="1"/>
  <c r="AP51" i="6"/>
  <c r="CU51" i="6" s="1"/>
  <c r="AL51" i="6"/>
  <c r="CQ51" i="6" s="1"/>
  <c r="DM29" i="6"/>
  <c r="DM61" i="6"/>
  <c r="DM39" i="6"/>
  <c r="DM31" i="6"/>
  <c r="DM44" i="6"/>
  <c r="DM19" i="6"/>
  <c r="DM18" i="6"/>
  <c r="CE12" i="6" l="1"/>
  <c r="CJ12" i="6" s="1"/>
  <c r="DM16" i="6"/>
  <c r="CN11" i="6"/>
  <c r="AC12" i="6"/>
  <c r="DM36" i="6"/>
  <c r="DM28" i="6"/>
  <c r="DM51" i="6"/>
  <c r="DM23" i="6"/>
  <c r="DM24" i="6"/>
  <c r="DM32" i="6"/>
  <c r="DM55" i="6"/>
  <c r="AN12" i="6" l="1"/>
  <c r="AL12" i="6"/>
  <c r="CQ12" i="6" s="1"/>
  <c r="AM12" i="6"/>
  <c r="AP12" i="6"/>
  <c r="AP11" i="6" s="1"/>
  <c r="AO12" i="6"/>
  <c r="AL11" i="6"/>
  <c r="CS12" i="6"/>
  <c r="CS11" i="6" s="1"/>
  <c r="AN11" i="6"/>
  <c r="AO11" i="6"/>
  <c r="CT12" i="6"/>
  <c r="CT11" i="6" s="1"/>
  <c r="CR12" i="6"/>
  <c r="CR11" i="6" s="1"/>
  <c r="AM11" i="6"/>
  <c r="CU12" i="6" l="1"/>
  <c r="CU11" i="6" s="1"/>
  <c r="DM12" i="6"/>
  <c r="DM72" i="6" s="1"/>
  <c r="CQ11" i="6"/>
  <c r="DM11" i="6" s="1"/>
  <c r="DN11" i="6" s="1"/>
</calcChain>
</file>

<file path=xl/comments1.xml><?xml version="1.0" encoding="utf-8"?>
<comments xmlns="http://schemas.openxmlformats.org/spreadsheetml/2006/main">
  <authors>
    <author>作成者</author>
  </authors>
  <commentList>
    <comment ref="AC6" authorId="0" shapeId="0">
      <text>
        <r>
          <rPr>
            <sz val="9"/>
            <color indexed="81"/>
            <rFont val="ＭＳ Ｐゴシック"/>
            <family val="3"/>
            <charset val="128"/>
          </rPr>
          <t>消費税仕入控除税額の取扱いは、補助欄により入力すると表示されます。補助欄を活用しない場合は、直接入力してください。</t>
        </r>
      </text>
    </comment>
    <comment ref="AL7" authorId="0" shapeId="0">
      <text>
        <r>
          <rPr>
            <b/>
            <sz val="9"/>
            <color indexed="81"/>
            <rFont val="ＭＳ Ｐゴシック"/>
            <family val="3"/>
            <charset val="128"/>
          </rPr>
          <t>「①経営面積の拡大」欄は、補助欄により入力すると自動的に表示されます。補助欄を活用しない場合は、直接入力してください。</t>
        </r>
        <r>
          <rPr>
            <sz val="9"/>
            <color indexed="81"/>
            <rFont val="ＭＳ Ｐゴシック"/>
            <family val="3"/>
            <charset val="128"/>
          </rPr>
          <t xml:space="preserve">
</t>
        </r>
      </text>
    </comment>
    <comment ref="CE10" authorId="0" shapeId="0">
      <text>
        <r>
          <rPr>
            <b/>
            <sz val="9"/>
            <color indexed="81"/>
            <rFont val="ＭＳ Ｐゴシック"/>
            <family val="3"/>
            <charset val="128"/>
          </rPr>
          <t xml:space="preserve">対象者区分により自動的に表示
</t>
        </r>
      </text>
    </comment>
    <comment ref="CG10" authorId="0" shapeId="0">
      <text>
        <r>
          <rPr>
            <sz val="9"/>
            <color indexed="81"/>
            <rFont val="ＭＳ Ｐゴシック"/>
            <family val="3"/>
            <charset val="128"/>
          </rPr>
          <t>成果目標「①経営面積の拡大」を設定していること。</t>
        </r>
      </text>
    </comment>
  </commentList>
</comments>
</file>

<file path=xl/sharedStrings.xml><?xml version="1.0" encoding="utf-8"?>
<sst xmlns="http://schemas.openxmlformats.org/spreadsheetml/2006/main" count="268" uniqueCount="246">
  <si>
    <t>↑クロスチェック用計</t>
    <rPh sb="8" eb="9">
      <t>ヨウ</t>
    </rPh>
    <rPh sb="9" eb="10">
      <t>ケイ</t>
    </rPh>
    <phoneticPr fontId="9"/>
  </si>
  <si>
    <t>２　整理番号欄のある項目は「融資主体型補助事業整理番号表」を参照の上、該当する番号を記入する。</t>
    <rPh sb="2" eb="4">
      <t>セイリ</t>
    </rPh>
    <rPh sb="4" eb="6">
      <t>バンゴウ</t>
    </rPh>
    <rPh sb="6" eb="7">
      <t>ラン</t>
    </rPh>
    <rPh sb="10" eb="12">
      <t>コウモク</t>
    </rPh>
    <rPh sb="30" eb="32">
      <t>サンショウ</t>
    </rPh>
    <rPh sb="33" eb="34">
      <t>ウエ</t>
    </rPh>
    <rPh sb="35" eb="37">
      <t>ガイトウ</t>
    </rPh>
    <rPh sb="39" eb="41">
      <t>バンゴウ</t>
    </rPh>
    <rPh sb="42" eb="44">
      <t>キニュウ</t>
    </rPh>
    <phoneticPr fontId="9"/>
  </si>
  <si>
    <t>１　記入は、１事業内容を単位とする。</t>
    <rPh sb="2" eb="4">
      <t>キニュウ</t>
    </rPh>
    <rPh sb="7" eb="9">
      <t>ジギョウ</t>
    </rPh>
    <rPh sb="9" eb="11">
      <t>ナイヨウ</t>
    </rPh>
    <rPh sb="12" eb="14">
      <t>タンイ</t>
    </rPh>
    <phoneticPr fontId="9"/>
  </si>
  <si>
    <t>地区平均</t>
    <rPh sb="0" eb="2">
      <t>チク</t>
    </rPh>
    <rPh sb="2" eb="4">
      <t>ヘイキン</t>
    </rPh>
    <phoneticPr fontId="9"/>
  </si>
  <si>
    <t>合計</t>
    <rPh sb="0" eb="2">
      <t>ゴウケイ</t>
    </rPh>
    <phoneticPr fontId="9"/>
  </si>
  <si>
    <t>⑪</t>
    <phoneticPr fontId="9"/>
  </si>
  <si>
    <t>⑩b</t>
    <phoneticPr fontId="9"/>
  </si>
  <si>
    <t>⑩a</t>
    <phoneticPr fontId="9"/>
  </si>
  <si>
    <t>⑩</t>
    <phoneticPr fontId="9"/>
  </si>
  <si>
    <t>⑨b</t>
    <phoneticPr fontId="9"/>
  </si>
  <si>
    <t>⑨a</t>
    <phoneticPr fontId="9"/>
  </si>
  <si>
    <t>⑨</t>
    <phoneticPr fontId="9"/>
  </si>
  <si>
    <t>⑧b</t>
    <phoneticPr fontId="9"/>
  </si>
  <si>
    <t>⑧a</t>
    <phoneticPr fontId="9"/>
  </si>
  <si>
    <t>⑧</t>
    <phoneticPr fontId="9"/>
  </si>
  <si>
    <t>⑦</t>
    <phoneticPr fontId="9"/>
  </si>
  <si>
    <t>⑥</t>
    <phoneticPr fontId="9"/>
  </si>
  <si>
    <t>⑤</t>
    <phoneticPr fontId="9"/>
  </si>
  <si>
    <t>④</t>
    <phoneticPr fontId="9"/>
  </si>
  <si>
    <t>③</t>
    <phoneticPr fontId="9"/>
  </si>
  <si>
    <t>②加点</t>
    <rPh sb="1" eb="3">
      <t>カテン</t>
    </rPh>
    <phoneticPr fontId="9"/>
  </si>
  <si>
    <t>②</t>
    <phoneticPr fontId="9"/>
  </si>
  <si>
    <t>①(ｵ)</t>
    <phoneticPr fontId="9"/>
  </si>
  <si>
    <t>①(ｴ)</t>
    <phoneticPr fontId="9"/>
  </si>
  <si>
    <t>①(ｳ)</t>
    <phoneticPr fontId="9"/>
  </si>
  <si>
    <t>①(ｲ)</t>
    <phoneticPr fontId="9"/>
  </si>
  <si>
    <t>①(ｱ)</t>
    <phoneticPr fontId="9"/>
  </si>
  <si>
    <t>補助率</t>
    <rPh sb="0" eb="3">
      <t>ホジョリツ</t>
    </rPh>
    <phoneticPr fontId="9"/>
  </si>
  <si>
    <t>うち国費</t>
    <rPh sb="2" eb="4">
      <t>コクヒ</t>
    </rPh>
    <phoneticPr fontId="9"/>
  </si>
  <si>
    <t>除税額</t>
    <rPh sb="0" eb="1">
      <t>ジョ</t>
    </rPh>
    <rPh sb="1" eb="2">
      <t>ゼイ</t>
    </rPh>
    <rPh sb="2" eb="3">
      <t>ガク</t>
    </rPh>
    <phoneticPr fontId="9"/>
  </si>
  <si>
    <t>番号</t>
    <rPh sb="0" eb="2">
      <t>バンゴウ</t>
    </rPh>
    <phoneticPr fontId="9"/>
  </si>
  <si>
    <t>判定</t>
    <rPh sb="0" eb="2">
      <t>ハンテイ</t>
    </rPh>
    <phoneticPr fontId="9"/>
  </si>
  <si>
    <t>営農類型型（確認用）</t>
    <rPh sb="0" eb="2">
      <t>エイノウ</t>
    </rPh>
    <rPh sb="2" eb="4">
      <t>ルイケイ</t>
    </rPh>
    <rPh sb="4" eb="5">
      <t>ガタ</t>
    </rPh>
    <rPh sb="6" eb="8">
      <t>カクニン</t>
    </rPh>
    <rPh sb="8" eb="9">
      <t>ヨウ</t>
    </rPh>
    <phoneticPr fontId="9"/>
  </si>
  <si>
    <t>拡大面積
(ha)</t>
    <rPh sb="0" eb="2">
      <t>カクダイ</t>
    </rPh>
    <rPh sb="2" eb="4">
      <t>メンセキ</t>
    </rPh>
    <phoneticPr fontId="9"/>
  </si>
  <si>
    <t>目標面積
(ha)</t>
    <rPh sb="0" eb="2">
      <t>モクヒョウ</t>
    </rPh>
    <rPh sb="2" eb="4">
      <t>メンセキ</t>
    </rPh>
    <phoneticPr fontId="9"/>
  </si>
  <si>
    <t>現状面積
(ha)</t>
    <rPh sb="0" eb="2">
      <t>ゲンジョウ</t>
    </rPh>
    <rPh sb="2" eb="4">
      <t>メンセキ</t>
    </rPh>
    <phoneticPr fontId="9"/>
  </si>
  <si>
    <t>農地中間管理機構からの賃借件等の設定等</t>
    <rPh sb="0" eb="2">
      <t>ノウチ</t>
    </rPh>
    <rPh sb="2" eb="4">
      <t>チュウカン</t>
    </rPh>
    <rPh sb="4" eb="6">
      <t>カンリ</t>
    </rPh>
    <rPh sb="6" eb="8">
      <t>キコウ</t>
    </rPh>
    <rPh sb="11" eb="14">
      <t>チンシャクケン</t>
    </rPh>
    <rPh sb="14" eb="15">
      <t>トウ</t>
    </rPh>
    <rPh sb="16" eb="18">
      <t>セッテイ</t>
    </rPh>
    <rPh sb="18" eb="19">
      <t>トウ</t>
    </rPh>
    <phoneticPr fontId="9"/>
  </si>
  <si>
    <t xml:space="preserve">目標値
</t>
    <rPh sb="0" eb="3">
      <t>モクヒョウチ</t>
    </rPh>
    <phoneticPr fontId="9"/>
  </si>
  <si>
    <t xml:space="preserve">現状値
</t>
    <rPh sb="0" eb="2">
      <t>ゲンジョウ</t>
    </rPh>
    <rPh sb="2" eb="3">
      <t>チ</t>
    </rPh>
    <phoneticPr fontId="9"/>
  </si>
  <si>
    <t>目標値
（千円）</t>
    <rPh sb="0" eb="3">
      <t>モクヒョウチ</t>
    </rPh>
    <rPh sb="5" eb="6">
      <t>セン</t>
    </rPh>
    <rPh sb="6" eb="7">
      <t>エン</t>
    </rPh>
    <phoneticPr fontId="9"/>
  </si>
  <si>
    <t>現状値
（千円）</t>
    <rPh sb="0" eb="2">
      <t>ゲンジョウ</t>
    </rPh>
    <rPh sb="2" eb="3">
      <t>チ</t>
    </rPh>
    <rPh sb="5" eb="6">
      <t>セン</t>
    </rPh>
    <rPh sb="6" eb="7">
      <t>エン</t>
    </rPh>
    <phoneticPr fontId="9"/>
  </si>
  <si>
    <t>(千円)</t>
    <rPh sb="1" eb="3">
      <t>センエン</t>
    </rPh>
    <phoneticPr fontId="9"/>
  </si>
  <si>
    <t>保証希望
融資額(円)</t>
    <rPh sb="0" eb="2">
      <t>ホショウ</t>
    </rPh>
    <rPh sb="2" eb="4">
      <t>キボウ</t>
    </rPh>
    <rPh sb="5" eb="8">
      <t>ユウシガク</t>
    </rPh>
    <rPh sb="9" eb="10">
      <t>エン</t>
    </rPh>
    <phoneticPr fontId="9"/>
  </si>
  <si>
    <t>配分積算額を計算するための関数が入力されていますので、数式を修正しないでください。</t>
    <rPh sb="0" eb="2">
      <t>ハイブン</t>
    </rPh>
    <rPh sb="2" eb="4">
      <t>セキサン</t>
    </rPh>
    <rPh sb="4" eb="5">
      <t>ガク</t>
    </rPh>
    <rPh sb="6" eb="8">
      <t>ケイサン</t>
    </rPh>
    <rPh sb="13" eb="15">
      <t>カンスウ</t>
    </rPh>
    <rPh sb="16" eb="18">
      <t>ニュウリョク</t>
    </rPh>
    <rPh sb="27" eb="29">
      <t>スウシキ</t>
    </rPh>
    <rPh sb="30" eb="32">
      <t>シュウセイ</t>
    </rPh>
    <phoneticPr fontId="9"/>
  </si>
  <si>
    <t>（確認用）</t>
    <rPh sb="1" eb="3">
      <t>カクニン</t>
    </rPh>
    <rPh sb="3" eb="4">
      <t>ヨウ</t>
    </rPh>
    <phoneticPr fontId="9"/>
  </si>
  <si>
    <t>整理番号</t>
    <rPh sb="0" eb="2">
      <t>セイリ</t>
    </rPh>
    <rPh sb="2" eb="4">
      <t>バンゴウ</t>
    </rPh>
    <phoneticPr fontId="8"/>
  </si>
  <si>
    <t>経営形態の別</t>
    <rPh sb="0" eb="2">
      <t>ケイエイ</t>
    </rPh>
    <rPh sb="2" eb="4">
      <t>ケイタイ</t>
    </rPh>
    <rPh sb="5" eb="6">
      <t>ベツ</t>
    </rPh>
    <phoneticPr fontId="9"/>
  </si>
  <si>
    <t>AI12用→</t>
    <rPh sb="4" eb="5">
      <t>ヨウ</t>
    </rPh>
    <phoneticPr fontId="9"/>
  </si>
  <si>
    <t>U列集計用→</t>
    <rPh sb="1" eb="2">
      <t>レツ</t>
    </rPh>
    <rPh sb="2" eb="4">
      <t>シュウケイ</t>
    </rPh>
    <rPh sb="4" eb="5">
      <t>ヨウ</t>
    </rPh>
    <phoneticPr fontId="9"/>
  </si>
  <si>
    <t>上記の該当番号を記載するとＡＡ列に消費税仕入控除税額の取扱いが記載されます。</t>
    <rPh sb="0" eb="2">
      <t>ジョウキ</t>
    </rPh>
    <rPh sb="3" eb="5">
      <t>ガイトウ</t>
    </rPh>
    <rPh sb="5" eb="7">
      <t>バンゴウ</t>
    </rPh>
    <rPh sb="8" eb="10">
      <t>キサイ</t>
    </rPh>
    <rPh sb="15" eb="16">
      <t>レツ</t>
    </rPh>
    <rPh sb="31" eb="33">
      <t>キサイ</t>
    </rPh>
    <phoneticPr fontId="9"/>
  </si>
  <si>
    <t>(ｲ)農地中間管理機構等からの賃借権等の設定等かつ現状より2ha以上(施設1ha､果樹0.5ha)の経営面積の拡大</t>
    <rPh sb="3" eb="5">
      <t>ノウチ</t>
    </rPh>
    <rPh sb="5" eb="7">
      <t>チュウカン</t>
    </rPh>
    <rPh sb="7" eb="9">
      <t>カンリ</t>
    </rPh>
    <rPh sb="9" eb="12">
      <t>キコウナド</t>
    </rPh>
    <rPh sb="15" eb="19">
      <t>チンシャクケンナド</t>
    </rPh>
    <rPh sb="20" eb="23">
      <t>セッテイナド</t>
    </rPh>
    <rPh sb="32" eb="34">
      <t>イジョウ</t>
    </rPh>
    <rPh sb="50" eb="52">
      <t>ケイエイ</t>
    </rPh>
    <rPh sb="52" eb="54">
      <t>メンセキ</t>
    </rPh>
    <rPh sb="55" eb="57">
      <t>カクダイ</t>
    </rPh>
    <phoneticPr fontId="9"/>
  </si>
  <si>
    <t>(ｱ)農地中間管理機構等からの賃借権等の設定等かつ現状より4ha以上(施設2ha､果樹1ha)の経営面積の拡大</t>
    <rPh sb="3" eb="5">
      <t>ノウチ</t>
    </rPh>
    <rPh sb="5" eb="7">
      <t>チュウカン</t>
    </rPh>
    <rPh sb="7" eb="9">
      <t>カンリ</t>
    </rPh>
    <rPh sb="9" eb="12">
      <t>キコウナド</t>
    </rPh>
    <rPh sb="15" eb="19">
      <t>チンシャクケンナド</t>
    </rPh>
    <rPh sb="20" eb="23">
      <t>セッテイナド</t>
    </rPh>
    <rPh sb="32" eb="34">
      <t>イジョウ</t>
    </rPh>
    <rPh sb="48" eb="50">
      <t>ケイエイ</t>
    </rPh>
    <rPh sb="50" eb="52">
      <t>メンセキ</t>
    </rPh>
    <rPh sb="53" eb="55">
      <t>カクダイ</t>
    </rPh>
    <phoneticPr fontId="9"/>
  </si>
  <si>
    <t>追加的信用供与事業活用の有無　　　　</t>
    <rPh sb="0" eb="3">
      <t>ツイカテキ</t>
    </rPh>
    <rPh sb="3" eb="5">
      <t>シンヨウ</t>
    </rPh>
    <rPh sb="5" eb="7">
      <t>キョウヨ</t>
    </rPh>
    <rPh sb="7" eb="9">
      <t>ジギョウ</t>
    </rPh>
    <rPh sb="9" eb="11">
      <t>カツヨウ</t>
    </rPh>
    <rPh sb="12" eb="14">
      <t>ウム</t>
    </rPh>
    <phoneticPr fontId="9"/>
  </si>
  <si>
    <t>整理番号</t>
    <rPh sb="0" eb="2">
      <t>セイリ</t>
    </rPh>
    <rPh sb="2" eb="4">
      <t>バンゴウ</t>
    </rPh>
    <phoneticPr fontId="9"/>
  </si>
  <si>
    <t>営農類型</t>
    <rPh sb="0" eb="2">
      <t>エイノウ</t>
    </rPh>
    <rPh sb="2" eb="4">
      <t>ルイケイ</t>
    </rPh>
    <phoneticPr fontId="9"/>
  </si>
  <si>
    <t>認定農業者等の区分</t>
    <rPh sb="0" eb="2">
      <t>ニンテイ</t>
    </rPh>
    <rPh sb="2" eb="5">
      <t>ノウギョウシャ</t>
    </rPh>
    <rPh sb="5" eb="6">
      <t>トウ</t>
    </rPh>
    <rPh sb="7" eb="9">
      <t>クブン</t>
    </rPh>
    <phoneticPr fontId="9"/>
  </si>
  <si>
    <t>３　含税額（明らかでない場合）</t>
    <phoneticPr fontId="9"/>
  </si>
  <si>
    <t>①付加価値額の拡大</t>
    <rPh sb="1" eb="3">
      <t>フカ</t>
    </rPh>
    <rPh sb="3" eb="5">
      <t>カチ</t>
    </rPh>
    <rPh sb="5" eb="6">
      <t>ガク</t>
    </rPh>
    <rPh sb="7" eb="9">
      <t>カクダイ</t>
    </rPh>
    <phoneticPr fontId="9"/>
  </si>
  <si>
    <t>追加的信用供与事業費</t>
    <rPh sb="0" eb="3">
      <t>ツイカテキ</t>
    </rPh>
    <rPh sb="3" eb="5">
      <t>シンヨウ</t>
    </rPh>
    <rPh sb="5" eb="7">
      <t>キョウヨ</t>
    </rPh>
    <rPh sb="7" eb="10">
      <t>ジギョウヒ</t>
    </rPh>
    <phoneticPr fontId="9"/>
  </si>
  <si>
    <t>（活用する場合「1」を記入）</t>
    <rPh sb="1" eb="3">
      <t>カツヨウ</t>
    </rPh>
    <rPh sb="5" eb="7">
      <t>バアイ</t>
    </rPh>
    <rPh sb="11" eb="13">
      <t>キニュウ</t>
    </rPh>
    <phoneticPr fontId="9"/>
  </si>
  <si>
    <t>融資率</t>
    <phoneticPr fontId="9"/>
  </si>
  <si>
    <t>自己資金
（円）</t>
    <rPh sb="0" eb="2">
      <t>ジコ</t>
    </rPh>
    <rPh sb="2" eb="4">
      <t>シキン</t>
    </rPh>
    <rPh sb="7" eb="8">
      <t>エン</t>
    </rPh>
    <phoneticPr fontId="9"/>
  </si>
  <si>
    <t>融資額
　　　　　　（円）</t>
    <rPh sb="0" eb="3">
      <t>ユウシガク</t>
    </rPh>
    <rPh sb="11" eb="12">
      <t>エン</t>
    </rPh>
    <phoneticPr fontId="9"/>
  </si>
  <si>
    <t>その他
　　　　（円）</t>
    <rPh sb="2" eb="3">
      <t>タ</t>
    </rPh>
    <rPh sb="9" eb="10">
      <t>エン</t>
    </rPh>
    <phoneticPr fontId="9"/>
  </si>
  <si>
    <t>市町村費
（円）</t>
    <rPh sb="0" eb="3">
      <t>シチョウソン</t>
    </rPh>
    <rPh sb="3" eb="4">
      <t>ヒ</t>
    </rPh>
    <rPh sb="7" eb="8">
      <t>エン</t>
    </rPh>
    <phoneticPr fontId="9"/>
  </si>
  <si>
    <t>都道府県費
　　　　　　（円）</t>
    <rPh sb="0" eb="4">
      <t>トドウフケン</t>
    </rPh>
    <rPh sb="4" eb="5">
      <t>ヒ</t>
    </rPh>
    <rPh sb="13" eb="14">
      <t>エン</t>
    </rPh>
    <phoneticPr fontId="9"/>
  </si>
  <si>
    <t>国費
　　　　　（円）</t>
    <rPh sb="0" eb="2">
      <t>コクヒ</t>
    </rPh>
    <rPh sb="9" eb="10">
      <t>エン</t>
    </rPh>
    <phoneticPr fontId="9"/>
  </si>
  <si>
    <t>事業費
　　　　（円）</t>
    <rPh sb="0" eb="3">
      <t>ジギョウヒ</t>
    </rPh>
    <rPh sb="9" eb="10">
      <t>エン</t>
    </rPh>
    <phoneticPr fontId="9"/>
  </si>
  <si>
    <t>※○台、馬力・○条刈り、○棟○㎡等</t>
    <rPh sb="4" eb="6">
      <t>バリキ</t>
    </rPh>
    <rPh sb="9" eb="10">
      <t>ガ</t>
    </rPh>
    <phoneticPr fontId="9"/>
  </si>
  <si>
    <t>個人経営の場合のみ
１０代単位で記載</t>
    <rPh sb="0" eb="2">
      <t>コジン</t>
    </rPh>
    <rPh sb="2" eb="4">
      <t>ケイエイ</t>
    </rPh>
    <rPh sb="5" eb="7">
      <t>バアイ</t>
    </rPh>
    <rPh sb="12" eb="13">
      <t>ダイ</t>
    </rPh>
    <rPh sb="13" eb="15">
      <t>タンイ</t>
    </rPh>
    <rPh sb="16" eb="18">
      <t>キサイ</t>
    </rPh>
    <phoneticPr fontId="9"/>
  </si>
  <si>
    <t>２　該当なし（簡易課税事業者又は免税事業者）</t>
    <phoneticPr fontId="9"/>
  </si>
  <si>
    <t>事業実施前３年度内に経営面積の拡大に取り組み、３年前より経営面積が拡大していること。</t>
    <phoneticPr fontId="9"/>
  </si>
  <si>
    <t>選択目標</t>
    <rPh sb="0" eb="2">
      <t>センタク</t>
    </rPh>
    <rPh sb="2" eb="4">
      <t>モクヒョウ</t>
    </rPh>
    <phoneticPr fontId="9"/>
  </si>
  <si>
    <t>必須目標</t>
    <rPh sb="0" eb="2">
      <t>ヒッス</t>
    </rPh>
    <rPh sb="2" eb="4">
      <t>モクヒョウ</t>
    </rPh>
    <phoneticPr fontId="9"/>
  </si>
  <si>
    <t>⑪女性の取組</t>
    <rPh sb="1" eb="3">
      <t>ジョセイ</t>
    </rPh>
    <rPh sb="4" eb="5">
      <t>ト</t>
    </rPh>
    <rPh sb="5" eb="6">
      <t>ク</t>
    </rPh>
    <phoneticPr fontId="9"/>
  </si>
  <si>
    <t>⑩農業者の育成</t>
    <rPh sb="1" eb="4">
      <t>ノウギョウシャ</t>
    </rPh>
    <rPh sb="5" eb="7">
      <t>イクセイ</t>
    </rPh>
    <phoneticPr fontId="9"/>
  </si>
  <si>
    <t>⑨新規就農者</t>
    <rPh sb="1" eb="3">
      <t>シンキ</t>
    </rPh>
    <rPh sb="3" eb="5">
      <t>シュウノウ</t>
    </rPh>
    <rPh sb="5" eb="6">
      <t>シャ</t>
    </rPh>
    <phoneticPr fontId="9"/>
  </si>
  <si>
    <t>⑧雇用</t>
    <rPh sb="1" eb="3">
      <t>コヨウ</t>
    </rPh>
    <phoneticPr fontId="9"/>
  </si>
  <si>
    <t>⑦農業経営の法人化</t>
    <rPh sb="1" eb="3">
      <t>ノウギョウ</t>
    </rPh>
    <rPh sb="3" eb="5">
      <t>ケイエイ</t>
    </rPh>
    <rPh sb="6" eb="9">
      <t>ホウジンカ</t>
    </rPh>
    <phoneticPr fontId="9"/>
  </si>
  <si>
    <t>⑥農業経営の複合化</t>
    <rPh sb="1" eb="3">
      <t>ノウギョウ</t>
    </rPh>
    <rPh sb="3" eb="5">
      <t>ケイエイ</t>
    </rPh>
    <rPh sb="6" eb="9">
      <t>フクゴウカ</t>
    </rPh>
    <phoneticPr fontId="9"/>
  </si>
  <si>
    <t>⑤耕作放棄地の解消</t>
    <rPh sb="1" eb="3">
      <t>コウサク</t>
    </rPh>
    <rPh sb="3" eb="6">
      <t>ホウキチ</t>
    </rPh>
    <rPh sb="7" eb="9">
      <t>カイショウ</t>
    </rPh>
    <phoneticPr fontId="9"/>
  </si>
  <si>
    <t>④農業経営の効率化</t>
    <rPh sb="1" eb="3">
      <t>ノウギョウ</t>
    </rPh>
    <rPh sb="3" eb="5">
      <t>ケイエイ</t>
    </rPh>
    <rPh sb="6" eb="9">
      <t>コウリツカ</t>
    </rPh>
    <phoneticPr fontId="9"/>
  </si>
  <si>
    <t>③農産物の高付加価値化</t>
    <rPh sb="1" eb="4">
      <t>ノウサンブツ</t>
    </rPh>
    <rPh sb="5" eb="8">
      <t>コウフカ</t>
    </rPh>
    <rPh sb="8" eb="11">
      <t>カチカ</t>
    </rPh>
    <phoneticPr fontId="9"/>
  </si>
  <si>
    <t>②農業の６次産業化</t>
    <rPh sb="1" eb="3">
      <t>ノウギョウ</t>
    </rPh>
    <rPh sb="5" eb="6">
      <t>ツギ</t>
    </rPh>
    <rPh sb="6" eb="8">
      <t>サンギョウ</t>
    </rPh>
    <rPh sb="8" eb="9">
      <t>カ</t>
    </rPh>
    <phoneticPr fontId="9"/>
  </si>
  <si>
    <t>①経営面積の拡大</t>
    <rPh sb="1" eb="3">
      <t>ケイエイ</t>
    </rPh>
    <rPh sb="3" eb="5">
      <t>メンセキ</t>
    </rPh>
    <rPh sb="6" eb="8">
      <t>カクダイ</t>
    </rPh>
    <phoneticPr fontId="9"/>
  </si>
  <si>
    <t>機関保証活用状況</t>
    <phoneticPr fontId="9"/>
  </si>
  <si>
    <r>
      <t xml:space="preserve">金融（資金）種類
</t>
    </r>
    <r>
      <rPr>
        <sz val="8"/>
        <color rgb="FF0000FF"/>
        <rFont val="ＭＳ 明朝"/>
        <family val="1"/>
        <charset val="128"/>
      </rPr>
      <t>（「整理番号」は別シート「整理番号表（融資主体型補助事業）」を参照）</t>
    </r>
    <rPh sb="0" eb="2">
      <t>キンユウ</t>
    </rPh>
    <rPh sb="3" eb="5">
      <t>シキン</t>
    </rPh>
    <rPh sb="6" eb="8">
      <t>シュルイ</t>
    </rPh>
    <rPh sb="11" eb="13">
      <t>セイリ</t>
    </rPh>
    <rPh sb="13" eb="15">
      <t>バンゴウ</t>
    </rPh>
    <phoneticPr fontId="9"/>
  </si>
  <si>
    <r>
      <t xml:space="preserve">金融機関
</t>
    </r>
    <r>
      <rPr>
        <sz val="8"/>
        <color rgb="FF0000FF"/>
        <rFont val="ＭＳ 明朝"/>
        <family val="1"/>
        <charset val="128"/>
      </rPr>
      <t>（「整理番号」は別シート「整理番号表（融資主体型補助事業）」を参照）</t>
    </r>
    <rPh sb="0" eb="2">
      <t>キンユウ</t>
    </rPh>
    <rPh sb="2" eb="4">
      <t>キカン</t>
    </rPh>
    <rPh sb="7" eb="9">
      <t>セイリ</t>
    </rPh>
    <rPh sb="9" eb="11">
      <t>バンゴウ</t>
    </rPh>
    <phoneticPr fontId="9"/>
  </si>
  <si>
    <t>対象経営体負担額</t>
    <rPh sb="0" eb="2">
      <t>タイショウ</t>
    </rPh>
    <rPh sb="2" eb="5">
      <t>ケイエイタイ</t>
    </rPh>
    <rPh sb="5" eb="8">
      <t>フタンガク</t>
    </rPh>
    <phoneticPr fontId="9"/>
  </si>
  <si>
    <t>機械･施設名称及び能力･規模等</t>
    <rPh sb="0" eb="2">
      <t>キカイ</t>
    </rPh>
    <rPh sb="3" eb="5">
      <t>シセツ</t>
    </rPh>
    <rPh sb="5" eb="7">
      <t>メイショウ</t>
    </rPh>
    <rPh sb="7" eb="8">
      <t>オヨ</t>
    </rPh>
    <rPh sb="9" eb="11">
      <t>ノウリョク</t>
    </rPh>
    <rPh sb="12" eb="14">
      <t>キボ</t>
    </rPh>
    <rPh sb="14" eb="15">
      <t>トウ</t>
    </rPh>
    <phoneticPr fontId="9"/>
  </si>
  <si>
    <t>助成対象者毎の
整備内容の整理番号</t>
    <rPh sb="0" eb="2">
      <t>ジョセイ</t>
    </rPh>
    <rPh sb="2" eb="5">
      <t>タイショウシャ</t>
    </rPh>
    <rPh sb="5" eb="6">
      <t>ゴト</t>
    </rPh>
    <rPh sb="8" eb="10">
      <t>セイビ</t>
    </rPh>
    <rPh sb="10" eb="12">
      <t>ナイヨウ</t>
    </rPh>
    <rPh sb="13" eb="15">
      <t>セイリ</t>
    </rPh>
    <rPh sb="15" eb="17">
      <t>バンゴウ</t>
    </rPh>
    <phoneticPr fontId="8"/>
  </si>
  <si>
    <t>（任意）</t>
    <rPh sb="1" eb="3">
      <t>ニンイ</t>
    </rPh>
    <phoneticPr fontId="9"/>
  </si>
  <si>
    <t>１　助成金から減額（本則の課税事業者）</t>
    <phoneticPr fontId="9"/>
  </si>
  <si>
    <t>融資概要</t>
    <phoneticPr fontId="9"/>
  </si>
  <si>
    <t>備　考</t>
    <rPh sb="0" eb="1">
      <t>トモ</t>
    </rPh>
    <rPh sb="2" eb="3">
      <t>コウ</t>
    </rPh>
    <phoneticPr fontId="8"/>
  </si>
  <si>
    <t>配分積算額</t>
    <rPh sb="0" eb="2">
      <t>ハイブン</t>
    </rPh>
    <rPh sb="2" eb="4">
      <t>セキサン</t>
    </rPh>
    <rPh sb="4" eb="5">
      <t>ガク</t>
    </rPh>
    <phoneticPr fontId="9"/>
  </si>
  <si>
    <r>
      <t xml:space="preserve">整備内容
</t>
    </r>
    <r>
      <rPr>
        <sz val="8"/>
        <color rgb="FF0000FF"/>
        <rFont val="ＭＳ 明朝"/>
        <family val="1"/>
        <charset val="128"/>
      </rPr>
      <t>（「整理番号」は別シート「整理番号表（融資主体型補助事業）」を参照）</t>
    </r>
    <rPh sb="0" eb="2">
      <t>セイビ</t>
    </rPh>
    <rPh sb="2" eb="4">
      <t>ナイヨウ</t>
    </rPh>
    <rPh sb="7" eb="9">
      <t>セイリ</t>
    </rPh>
    <rPh sb="9" eb="11">
      <t>バンゴウ</t>
    </rPh>
    <phoneticPr fontId="9"/>
  </si>
  <si>
    <r>
      <t>農業者の詳細</t>
    </r>
    <r>
      <rPr>
        <sz val="9"/>
        <color rgb="FF0000FF"/>
        <rFont val="ＭＳ 明朝"/>
        <family val="1"/>
        <charset val="128"/>
      </rPr>
      <t xml:space="preserve">
</t>
    </r>
    <r>
      <rPr>
        <sz val="8"/>
        <color rgb="FF0000FF"/>
        <rFont val="ＭＳ 明朝"/>
        <family val="1"/>
        <charset val="128"/>
      </rPr>
      <t>（「整理番号」は別シート「整理番号表（融資主体型補助事業）」を参照）</t>
    </r>
    <rPh sb="0" eb="3">
      <t>ノウギョウシャ</t>
    </rPh>
    <rPh sb="4" eb="6">
      <t>ショウサイ</t>
    </rPh>
    <rPh sb="9" eb="11">
      <t>セイリ</t>
    </rPh>
    <rPh sb="11" eb="13">
      <t>バンゴウ</t>
    </rPh>
    <phoneticPr fontId="9"/>
  </si>
  <si>
    <r>
      <t xml:space="preserve">対象者区分
</t>
    </r>
    <r>
      <rPr>
        <u/>
        <sz val="8"/>
        <color rgb="FF0000FF"/>
        <rFont val="ＭＳ 明朝"/>
        <family val="1"/>
        <charset val="128"/>
      </rPr>
      <t>（「整理番号」は別シート「整理番号表（融資主体型補助事業）」を参照）</t>
    </r>
    <rPh sb="3" eb="5">
      <t>クブン</t>
    </rPh>
    <phoneticPr fontId="9"/>
  </si>
  <si>
    <t>年代</t>
    <rPh sb="0" eb="2">
      <t>ネンダイ</t>
    </rPh>
    <phoneticPr fontId="9"/>
  </si>
  <si>
    <t>助成対象者名
(合計は経営体数)</t>
    <rPh sb="0" eb="2">
      <t>ジョセイ</t>
    </rPh>
    <rPh sb="2" eb="5">
      <t>タイショウシャ</t>
    </rPh>
    <rPh sb="5" eb="6">
      <t>メイ</t>
    </rPh>
    <rPh sb="8" eb="10">
      <t>ゴウケイ</t>
    </rPh>
    <rPh sb="11" eb="13">
      <t>ケイエイ</t>
    </rPh>
    <rPh sb="13" eb="15">
      <t>タイスウ</t>
    </rPh>
    <phoneticPr fontId="9"/>
  </si>
  <si>
    <t>地区毎の助成対象者の整理番号</t>
    <rPh sb="0" eb="2">
      <t>チク</t>
    </rPh>
    <rPh sb="2" eb="3">
      <t>ゴト</t>
    </rPh>
    <rPh sb="4" eb="6">
      <t>ジョセイ</t>
    </rPh>
    <rPh sb="6" eb="9">
      <t>タイショウシャ</t>
    </rPh>
    <rPh sb="10" eb="12">
      <t>セイリ</t>
    </rPh>
    <rPh sb="12" eb="14">
      <t>バンゴウ</t>
    </rPh>
    <phoneticPr fontId="9"/>
  </si>
  <si>
    <t>消費税仕入控除税額の取扱い</t>
    <rPh sb="0" eb="3">
      <t>ショウヒゼイ</t>
    </rPh>
    <rPh sb="3" eb="5">
      <t>シイ</t>
    </rPh>
    <rPh sb="5" eb="7">
      <t>コウジョ</t>
    </rPh>
    <rPh sb="7" eb="9">
      <t>ゼイガク</t>
    </rPh>
    <rPh sb="10" eb="12">
      <t>トリアツカ</t>
    </rPh>
    <phoneticPr fontId="9"/>
  </si>
  <si>
    <t>配分基準項目　①経営面積の拡大　ア～オの分類
（ＢＮ～ＢＰ列に入力後、判定内容がAJ～AN列に表示）</t>
    <rPh sb="8" eb="10">
      <t>ケイエイ</t>
    </rPh>
    <rPh sb="10" eb="12">
      <t>メンセキ</t>
    </rPh>
    <rPh sb="13" eb="15">
      <t>カクダイ</t>
    </rPh>
    <rPh sb="20" eb="22">
      <t>ブンルイ</t>
    </rPh>
    <rPh sb="29" eb="30">
      <t>レツ</t>
    </rPh>
    <rPh sb="31" eb="33">
      <t>ニュウリョク</t>
    </rPh>
    <phoneticPr fontId="9"/>
  </si>
  <si>
    <t>成果目標の設定状況
（目標設定している項目に「1」を記入）</t>
    <rPh sb="0" eb="2">
      <t>セイカ</t>
    </rPh>
    <rPh sb="2" eb="4">
      <t>モクヒョウ</t>
    </rPh>
    <rPh sb="5" eb="7">
      <t>セッテイ</t>
    </rPh>
    <rPh sb="7" eb="9">
      <t>ジョウキョウ</t>
    </rPh>
    <rPh sb="11" eb="13">
      <t>モクヒョウ</t>
    </rPh>
    <rPh sb="13" eb="15">
      <t>セッテイ</t>
    </rPh>
    <rPh sb="19" eb="21">
      <t>コウモク</t>
    </rPh>
    <phoneticPr fontId="8"/>
  </si>
  <si>
    <t>配分基準項目
（該当する項目に「1」を記入）</t>
    <rPh sb="0" eb="2">
      <t>ハイブン</t>
    </rPh>
    <rPh sb="2" eb="4">
      <t>キジュン</t>
    </rPh>
    <rPh sb="4" eb="6">
      <t>コウモク</t>
    </rPh>
    <rPh sb="8" eb="10">
      <t>ガイトウ</t>
    </rPh>
    <rPh sb="12" eb="14">
      <t>コウモク</t>
    </rPh>
    <phoneticPr fontId="9"/>
  </si>
  <si>
    <t>助成対象者毎の実施内容</t>
    <rPh sb="2" eb="5">
      <t>タイショウシャ</t>
    </rPh>
    <rPh sb="7" eb="9">
      <t>ジッシ</t>
    </rPh>
    <rPh sb="9" eb="11">
      <t>ナイヨウ</t>
    </rPh>
    <phoneticPr fontId="9"/>
  </si>
  <si>
    <t>地区名</t>
    <rPh sb="0" eb="3">
      <t>チクメイ</t>
    </rPh>
    <phoneticPr fontId="9"/>
  </si>
  <si>
    <t>市町村名</t>
    <rPh sb="0" eb="3">
      <t>シチョウソン</t>
    </rPh>
    <rPh sb="3" eb="4">
      <t>メイ</t>
    </rPh>
    <phoneticPr fontId="9"/>
  </si>
  <si>
    <t>都道府県名</t>
    <rPh sb="0" eb="4">
      <t>トドウフケン</t>
    </rPh>
    <rPh sb="4" eb="5">
      <t>メイ</t>
    </rPh>
    <phoneticPr fontId="9"/>
  </si>
  <si>
    <t>補助欄</t>
    <rPh sb="0" eb="2">
      <t>ホジョ</t>
    </rPh>
    <rPh sb="2" eb="3">
      <t>ラン</t>
    </rPh>
    <phoneticPr fontId="9"/>
  </si>
  <si>
    <t>補助欄</t>
    <phoneticPr fontId="9"/>
  </si>
  <si>
    <t>上記の営農類型に分類されない経営</t>
    <rPh sb="0" eb="2">
      <t>ジョウキ</t>
    </rPh>
    <rPh sb="3" eb="5">
      <t>エイノウ</t>
    </rPh>
    <rPh sb="5" eb="7">
      <t>ルイケイ</t>
    </rPh>
    <rPh sb="8" eb="10">
      <t>ブンルイ</t>
    </rPh>
    <rPh sb="14" eb="16">
      <t>ケイエイ</t>
    </rPh>
    <phoneticPr fontId="8"/>
  </si>
  <si>
    <t>その他</t>
    <rPh sb="2" eb="3">
      <t>タ</t>
    </rPh>
    <phoneticPr fontId="9"/>
  </si>
  <si>
    <t>ブロイラー養鶏の販売収入が他の営農類型の農業生産物販売収入と比べて最も多い経営</t>
    <rPh sb="5" eb="7">
      <t>ヨウケイ</t>
    </rPh>
    <rPh sb="8" eb="10">
      <t>ハンバイ</t>
    </rPh>
    <rPh sb="10" eb="12">
      <t>シュウニュウ</t>
    </rPh>
    <rPh sb="13" eb="14">
      <t>ホカ</t>
    </rPh>
    <rPh sb="15" eb="17">
      <t>エイノウ</t>
    </rPh>
    <rPh sb="17" eb="19">
      <t>ルイケイ</t>
    </rPh>
    <rPh sb="20" eb="22">
      <t>ノウギョウ</t>
    </rPh>
    <rPh sb="22" eb="25">
      <t>セイサンブツ</t>
    </rPh>
    <rPh sb="25" eb="27">
      <t>ハンバイ</t>
    </rPh>
    <rPh sb="27" eb="29">
      <t>シュウニュウ</t>
    </rPh>
    <rPh sb="30" eb="31">
      <t>クラ</t>
    </rPh>
    <rPh sb="33" eb="34">
      <t>モット</t>
    </rPh>
    <rPh sb="35" eb="36">
      <t>オオ</t>
    </rPh>
    <rPh sb="37" eb="39">
      <t>ケイエイ</t>
    </rPh>
    <phoneticPr fontId="8"/>
  </si>
  <si>
    <t>ブロイラー養鶏</t>
    <rPh sb="5" eb="7">
      <t>ヨウケイ</t>
    </rPh>
    <phoneticPr fontId="9"/>
  </si>
  <si>
    <t>採卵養鶏の販売収入が他の営農類型の農業生産物販売収入と比べて最も多い経営</t>
    <rPh sb="0" eb="2">
      <t>サイラン</t>
    </rPh>
    <rPh sb="2" eb="4">
      <t>ヨウケイ</t>
    </rPh>
    <rPh sb="5" eb="7">
      <t>ハンバイ</t>
    </rPh>
    <rPh sb="7" eb="9">
      <t>シュウニュウ</t>
    </rPh>
    <rPh sb="10" eb="11">
      <t>ホカ</t>
    </rPh>
    <rPh sb="12" eb="14">
      <t>エイノウ</t>
    </rPh>
    <rPh sb="14" eb="16">
      <t>ルイケイ</t>
    </rPh>
    <rPh sb="17" eb="19">
      <t>ノウギョウ</t>
    </rPh>
    <rPh sb="19" eb="22">
      <t>セイサンブツ</t>
    </rPh>
    <rPh sb="22" eb="24">
      <t>ハンバイ</t>
    </rPh>
    <rPh sb="24" eb="26">
      <t>シュウニュウ</t>
    </rPh>
    <rPh sb="27" eb="28">
      <t>クラ</t>
    </rPh>
    <rPh sb="30" eb="31">
      <t>モット</t>
    </rPh>
    <rPh sb="32" eb="33">
      <t>オオ</t>
    </rPh>
    <rPh sb="34" eb="36">
      <t>ケイエイ</t>
    </rPh>
    <phoneticPr fontId="8"/>
  </si>
  <si>
    <t>採卵養鶏</t>
    <rPh sb="0" eb="2">
      <t>サイラン</t>
    </rPh>
    <rPh sb="2" eb="4">
      <t>ヨウケイ</t>
    </rPh>
    <phoneticPr fontId="9"/>
  </si>
  <si>
    <t>養豚の販売収入が他の営農類型の農業生産物販売収入と比べて最も多い経営</t>
    <rPh sb="0" eb="2">
      <t>ヨウトン</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8"/>
  </si>
  <si>
    <t>養豚</t>
    <rPh sb="0" eb="2">
      <t>ヨウトン</t>
    </rPh>
    <phoneticPr fontId="9"/>
  </si>
  <si>
    <t>肉用牛経営のうち、肥育牛の飼養頭数が繁殖用雌牛の飼養頭数以上である経営</t>
    <rPh sb="0" eb="1">
      <t>ニク</t>
    </rPh>
    <rPh sb="1" eb="2">
      <t>ヨウ</t>
    </rPh>
    <rPh sb="2" eb="3">
      <t>ウシ</t>
    </rPh>
    <rPh sb="3" eb="5">
      <t>ケイエイ</t>
    </rPh>
    <rPh sb="9" eb="11">
      <t>ヒイク</t>
    </rPh>
    <rPh sb="11" eb="12">
      <t>ウシ</t>
    </rPh>
    <rPh sb="13" eb="15">
      <t>シヨウ</t>
    </rPh>
    <rPh sb="15" eb="17">
      <t>トウスウ</t>
    </rPh>
    <rPh sb="18" eb="21">
      <t>ハンショクヨウ</t>
    </rPh>
    <rPh sb="21" eb="23">
      <t>メウシ</t>
    </rPh>
    <rPh sb="24" eb="26">
      <t>シヨウ</t>
    </rPh>
    <rPh sb="26" eb="28">
      <t>トウスウ</t>
    </rPh>
    <rPh sb="28" eb="30">
      <t>イジョウ</t>
    </rPh>
    <phoneticPr fontId="8"/>
  </si>
  <si>
    <t>肥育牛</t>
    <rPh sb="0" eb="3">
      <t>ヒイクギュウ</t>
    </rPh>
    <phoneticPr fontId="9"/>
  </si>
  <si>
    <t>その他基盤整備</t>
    <rPh sb="2" eb="3">
      <t>タ</t>
    </rPh>
    <rPh sb="3" eb="5">
      <t>キバン</t>
    </rPh>
    <rPh sb="5" eb="7">
      <t>セイビ</t>
    </rPh>
    <phoneticPr fontId="9"/>
  </si>
  <si>
    <t>肉用牛経営のうち、肥育牛の飼養頭数より繁殖用雌牛の飼養頭数が多い経営</t>
    <rPh sb="0" eb="1">
      <t>ニク</t>
    </rPh>
    <rPh sb="1" eb="2">
      <t>ヨウ</t>
    </rPh>
    <rPh sb="2" eb="3">
      <t>ウシ</t>
    </rPh>
    <rPh sb="3" eb="5">
      <t>ケイエイ</t>
    </rPh>
    <rPh sb="9" eb="11">
      <t>ヒイク</t>
    </rPh>
    <rPh sb="11" eb="12">
      <t>ウシ</t>
    </rPh>
    <rPh sb="13" eb="15">
      <t>シヨウ</t>
    </rPh>
    <rPh sb="15" eb="17">
      <t>アタマカズ</t>
    </rPh>
    <rPh sb="19" eb="22">
      <t>ハンショクヨウ</t>
    </rPh>
    <rPh sb="22" eb="24">
      <t>メウシ</t>
    </rPh>
    <rPh sb="25" eb="27">
      <t>シヨウ</t>
    </rPh>
    <rPh sb="27" eb="29">
      <t>アタマカズ</t>
    </rPh>
    <rPh sb="30" eb="31">
      <t>オオ</t>
    </rPh>
    <rPh sb="32" eb="34">
      <t>ケイエイ</t>
    </rPh>
    <phoneticPr fontId="8"/>
  </si>
  <si>
    <t>繁殖牛</t>
    <rPh sb="0" eb="2">
      <t>ハンショク</t>
    </rPh>
    <rPh sb="2" eb="3">
      <t>ギュウ</t>
    </rPh>
    <phoneticPr fontId="9"/>
  </si>
  <si>
    <t>明渠排水</t>
    <rPh sb="0" eb="2">
      <t>メイキョ</t>
    </rPh>
    <rPh sb="2" eb="4">
      <t>ハイスイ</t>
    </rPh>
    <phoneticPr fontId="9"/>
  </si>
  <si>
    <t>暗渠排水</t>
    <rPh sb="0" eb="2">
      <t>アンキョ</t>
    </rPh>
    <rPh sb="2" eb="4">
      <t>ハイスイ</t>
    </rPh>
    <phoneticPr fontId="9"/>
  </si>
  <si>
    <t>酪農の販売収入が他の営農類型の農業生産物販売収入と比べて最も多い経営</t>
    <rPh sb="0" eb="2">
      <t>ラクノウ</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8"/>
  </si>
  <si>
    <t>酪農</t>
    <rPh sb="0" eb="2">
      <t>ラクノウ</t>
    </rPh>
    <phoneticPr fontId="9"/>
  </si>
  <si>
    <t>区画整理</t>
    <rPh sb="0" eb="2">
      <t>クカク</t>
    </rPh>
    <rPh sb="2" eb="4">
      <t>セイリ</t>
    </rPh>
    <phoneticPr fontId="9"/>
  </si>
  <si>
    <t>土地基盤整備</t>
    <rPh sb="0" eb="2">
      <t>トチ</t>
    </rPh>
    <rPh sb="2" eb="4">
      <t>キバン</t>
    </rPh>
    <rPh sb="4" eb="6">
      <t>セイビ</t>
    </rPh>
    <phoneticPr fontId="9"/>
  </si>
  <si>
    <t>畦畔除去</t>
    <rPh sb="0" eb="2">
      <t>ケイハン</t>
    </rPh>
    <rPh sb="2" eb="4">
      <t>ジョキョ</t>
    </rPh>
    <phoneticPr fontId="9"/>
  </si>
  <si>
    <t>花き作経営のうち、露地花きより施設花きの販売収入が多い経営</t>
    <rPh sb="0" eb="1">
      <t>ハナ</t>
    </rPh>
    <rPh sb="2" eb="3">
      <t>サク</t>
    </rPh>
    <rPh sb="3" eb="5">
      <t>ケイエイ</t>
    </rPh>
    <rPh sb="25" eb="26">
      <t>オオ</t>
    </rPh>
    <phoneticPr fontId="8"/>
  </si>
  <si>
    <t>施設花き</t>
    <rPh sb="0" eb="2">
      <t>シセツ</t>
    </rPh>
    <rPh sb="2" eb="3">
      <t>カ</t>
    </rPh>
    <phoneticPr fontId="9"/>
  </si>
  <si>
    <t>その他施設等</t>
    <rPh sb="2" eb="3">
      <t>タ</t>
    </rPh>
    <rPh sb="3" eb="5">
      <t>シセツ</t>
    </rPh>
    <rPh sb="5" eb="6">
      <t>トウ</t>
    </rPh>
    <phoneticPr fontId="9"/>
  </si>
  <si>
    <t>中間拠点施設</t>
    <rPh sb="0" eb="2">
      <t>チュウカン</t>
    </rPh>
    <rPh sb="2" eb="4">
      <t>キョテン</t>
    </rPh>
    <rPh sb="4" eb="6">
      <t>シセツ</t>
    </rPh>
    <phoneticPr fontId="9"/>
  </si>
  <si>
    <t>花き作経営のうち、露地花きの販売収入が施設花きの販売収入以上である経営</t>
    <rPh sb="0" eb="1">
      <t>ハナ</t>
    </rPh>
    <rPh sb="2" eb="3">
      <t>サク</t>
    </rPh>
    <rPh sb="3" eb="5">
      <t>ケイエイ</t>
    </rPh>
    <rPh sb="9" eb="11">
      <t>ロジ</t>
    </rPh>
    <rPh sb="11" eb="12">
      <t>ハナ</t>
    </rPh>
    <rPh sb="14" eb="16">
      <t>ハンバイ</t>
    </rPh>
    <rPh sb="16" eb="18">
      <t>シュウニュウ</t>
    </rPh>
    <rPh sb="19" eb="21">
      <t>シセツ</t>
    </rPh>
    <rPh sb="21" eb="22">
      <t>ハナ</t>
    </rPh>
    <rPh sb="24" eb="26">
      <t>ハンバイ</t>
    </rPh>
    <rPh sb="26" eb="28">
      <t>シュウニュウ</t>
    </rPh>
    <rPh sb="28" eb="30">
      <t>イジョウ</t>
    </rPh>
    <rPh sb="33" eb="35">
      <t>ケイエイ</t>
    </rPh>
    <phoneticPr fontId="8"/>
  </si>
  <si>
    <t>露地花き</t>
    <rPh sb="0" eb="2">
      <t>ロジ</t>
    </rPh>
    <rPh sb="2" eb="3">
      <t>カ</t>
    </rPh>
    <phoneticPr fontId="9"/>
  </si>
  <si>
    <t>ほ場観測施設</t>
    <rPh sb="1" eb="2">
      <t>ジョウ</t>
    </rPh>
    <rPh sb="2" eb="4">
      <t>カンソク</t>
    </rPh>
    <rPh sb="4" eb="6">
      <t>シセツ</t>
    </rPh>
    <phoneticPr fontId="9"/>
  </si>
  <si>
    <t>環境衛生施設</t>
    <rPh sb="0" eb="2">
      <t>カンキョウ</t>
    </rPh>
    <rPh sb="2" eb="4">
      <t>エイセイ</t>
    </rPh>
    <rPh sb="4" eb="6">
      <t>シセツ</t>
    </rPh>
    <phoneticPr fontId="9"/>
  </si>
  <si>
    <t>果樹の販売収入が他の営農類型の農業生産物販売収入と比べて最も多い経営</t>
    <rPh sb="0" eb="2">
      <t>カジュ</t>
    </rPh>
    <rPh sb="3" eb="5">
      <t>ハンバイ</t>
    </rPh>
    <rPh sb="5" eb="7">
      <t>シュウニュウ</t>
    </rPh>
    <rPh sb="8" eb="9">
      <t>ホカ</t>
    </rPh>
    <rPh sb="10" eb="12">
      <t>エイノウ</t>
    </rPh>
    <rPh sb="12" eb="14">
      <t>ルイケイ</t>
    </rPh>
    <rPh sb="15" eb="17">
      <t>ノウギョウ</t>
    </rPh>
    <rPh sb="17" eb="20">
      <t>セイサンブツ</t>
    </rPh>
    <rPh sb="20" eb="22">
      <t>ハンバイ</t>
    </rPh>
    <rPh sb="22" eb="24">
      <t>シュウニュウ</t>
    </rPh>
    <rPh sb="25" eb="26">
      <t>クラ</t>
    </rPh>
    <rPh sb="28" eb="29">
      <t>モット</t>
    </rPh>
    <rPh sb="30" eb="31">
      <t>オオ</t>
    </rPh>
    <rPh sb="32" eb="34">
      <t>ケイエイ</t>
    </rPh>
    <phoneticPr fontId="8"/>
  </si>
  <si>
    <t>果樹作</t>
    <rPh sb="0" eb="2">
      <t>カジュ</t>
    </rPh>
    <rPh sb="2" eb="3">
      <t>サク</t>
    </rPh>
    <phoneticPr fontId="9"/>
  </si>
  <si>
    <t>その他畜産関係施設</t>
    <rPh sb="2" eb="3">
      <t>タ</t>
    </rPh>
    <rPh sb="3" eb="5">
      <t>チクサン</t>
    </rPh>
    <rPh sb="5" eb="7">
      <t>カンケイ</t>
    </rPh>
    <rPh sb="7" eb="9">
      <t>シセツ</t>
    </rPh>
    <phoneticPr fontId="9"/>
  </si>
  <si>
    <t>機械（畜産関係）</t>
    <rPh sb="0" eb="2">
      <t>キカイ</t>
    </rPh>
    <phoneticPr fontId="9"/>
  </si>
  <si>
    <t>野菜作経営のうち、露地野菜より施設野菜の販売収入が多い経営</t>
    <rPh sb="0" eb="2">
      <t>ヤサイ</t>
    </rPh>
    <rPh sb="2" eb="3">
      <t>サク</t>
    </rPh>
    <rPh sb="3" eb="5">
      <t>ケイエイ</t>
    </rPh>
    <rPh sb="9" eb="11">
      <t>ロジ</t>
    </rPh>
    <rPh sb="11" eb="13">
      <t>ヤサイ</t>
    </rPh>
    <rPh sb="15" eb="17">
      <t>シセツ</t>
    </rPh>
    <rPh sb="17" eb="19">
      <t>ヤサイ</t>
    </rPh>
    <rPh sb="20" eb="22">
      <t>ハンバイ</t>
    </rPh>
    <rPh sb="22" eb="24">
      <t>シュウニュウ</t>
    </rPh>
    <rPh sb="25" eb="26">
      <t>オオ</t>
    </rPh>
    <rPh sb="27" eb="29">
      <t>ケイエイ</t>
    </rPh>
    <phoneticPr fontId="8"/>
  </si>
  <si>
    <t>施設野菜作</t>
    <rPh sb="0" eb="2">
      <t>シセツ</t>
    </rPh>
    <rPh sb="2" eb="4">
      <t>ヤサイ</t>
    </rPh>
    <rPh sb="4" eb="5">
      <t>サク</t>
    </rPh>
    <phoneticPr fontId="9"/>
  </si>
  <si>
    <t>堆肥施設</t>
    <rPh sb="0" eb="2">
      <t>タイヒ</t>
    </rPh>
    <rPh sb="2" eb="4">
      <t>シセツ</t>
    </rPh>
    <phoneticPr fontId="9"/>
  </si>
  <si>
    <t>サイロ</t>
    <phoneticPr fontId="9"/>
  </si>
  <si>
    <t>野菜作経営のうち、露地野菜の販売収入が施設野菜の販売収入以上である経営</t>
    <rPh sb="0" eb="2">
      <t>ヤサイ</t>
    </rPh>
    <rPh sb="2" eb="3">
      <t>サク</t>
    </rPh>
    <rPh sb="3" eb="5">
      <t>ケイエイ</t>
    </rPh>
    <rPh sb="9" eb="11">
      <t>ロジ</t>
    </rPh>
    <rPh sb="11" eb="13">
      <t>ヤサイ</t>
    </rPh>
    <rPh sb="14" eb="16">
      <t>ハンバイ</t>
    </rPh>
    <rPh sb="16" eb="18">
      <t>シュウニュウ</t>
    </rPh>
    <rPh sb="19" eb="21">
      <t>シセツ</t>
    </rPh>
    <rPh sb="21" eb="23">
      <t>ヤサイ</t>
    </rPh>
    <rPh sb="24" eb="26">
      <t>ハンバイ</t>
    </rPh>
    <rPh sb="26" eb="28">
      <t>シュウニュウ</t>
    </rPh>
    <rPh sb="28" eb="30">
      <t>イジョウ</t>
    </rPh>
    <rPh sb="33" eb="35">
      <t>ケイエイ</t>
    </rPh>
    <phoneticPr fontId="8"/>
  </si>
  <si>
    <t>露地野菜作</t>
    <rPh sb="0" eb="2">
      <t>ロジ</t>
    </rPh>
    <rPh sb="2" eb="4">
      <t>ヤサイ</t>
    </rPh>
    <rPh sb="4" eb="5">
      <t>サク</t>
    </rPh>
    <phoneticPr fontId="9"/>
  </si>
  <si>
    <t>畜舎（その他）</t>
    <rPh sb="0" eb="2">
      <t>チクシャ</t>
    </rPh>
    <rPh sb="5" eb="6">
      <t>タ</t>
    </rPh>
    <phoneticPr fontId="9"/>
  </si>
  <si>
    <t>一般資金（プロパー資金）</t>
    <rPh sb="0" eb="2">
      <t>イッパン</t>
    </rPh>
    <rPh sb="2" eb="4">
      <t>シキン</t>
    </rPh>
    <rPh sb="9" eb="11">
      <t>シキン</t>
    </rPh>
    <phoneticPr fontId="9"/>
  </si>
  <si>
    <t>畜舎（酪農）</t>
    <rPh sb="0" eb="2">
      <t>チクシャ</t>
    </rPh>
    <rPh sb="3" eb="5">
      <t>ラクノウ</t>
    </rPh>
    <phoneticPr fontId="9"/>
  </si>
  <si>
    <t>稲、麦類、雑穀、いも類、豆類、工芸農作物の販売収入のうち、畑で作付けした農業生産物の販売収入が他の営農類型の農業生産物販売収入と比べて最も多い経営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0">
      <t>ハタケ</t>
    </rPh>
    <rPh sb="31" eb="33">
      <t>サクツ</t>
    </rPh>
    <rPh sb="36" eb="38">
      <t>ノウギョウ</t>
    </rPh>
    <rPh sb="38" eb="41">
      <t>セイサンブツ</t>
    </rPh>
    <rPh sb="42" eb="44">
      <t>ハンバイ</t>
    </rPh>
    <rPh sb="44" eb="46">
      <t>シュウニュウ</t>
    </rPh>
    <rPh sb="47" eb="48">
      <t>ホカ</t>
    </rPh>
    <rPh sb="49" eb="51">
      <t>エイノウ</t>
    </rPh>
    <rPh sb="51" eb="53">
      <t>ルイケイ</t>
    </rPh>
    <rPh sb="54" eb="56">
      <t>ノウギョウ</t>
    </rPh>
    <rPh sb="56" eb="59">
      <t>セイサンブツ</t>
    </rPh>
    <rPh sb="59" eb="61">
      <t>ハンバイ</t>
    </rPh>
    <rPh sb="61" eb="63">
      <t>シュウニュウ</t>
    </rPh>
    <rPh sb="64" eb="65">
      <t>クラ</t>
    </rPh>
    <rPh sb="67" eb="68">
      <t>モット</t>
    </rPh>
    <rPh sb="69" eb="70">
      <t>オオ</t>
    </rPh>
    <rPh sb="71" eb="73">
      <t>ケイエイ</t>
    </rPh>
    <phoneticPr fontId="8"/>
  </si>
  <si>
    <t>畑作</t>
    <rPh sb="0" eb="2">
      <t>ハタサク</t>
    </rPh>
    <phoneticPr fontId="9"/>
  </si>
  <si>
    <t>公庫資金（その他）転貸</t>
    <rPh sb="0" eb="2">
      <t>コウコ</t>
    </rPh>
    <rPh sb="2" eb="4">
      <t>シキン</t>
    </rPh>
    <rPh sb="7" eb="8">
      <t>タ</t>
    </rPh>
    <rPh sb="9" eb="11">
      <t>テンタイ</t>
    </rPh>
    <phoneticPr fontId="9"/>
  </si>
  <si>
    <t>畜舎（養鶏）</t>
    <rPh sb="0" eb="2">
      <t>チクシャ</t>
    </rPh>
    <rPh sb="3" eb="5">
      <t>ヨウケイ</t>
    </rPh>
    <phoneticPr fontId="9"/>
  </si>
  <si>
    <t>公庫資金（その他）直貸</t>
    <rPh sb="0" eb="2">
      <t>コウコ</t>
    </rPh>
    <rPh sb="2" eb="4">
      <t>シキン</t>
    </rPh>
    <rPh sb="7" eb="8">
      <t>タ</t>
    </rPh>
    <rPh sb="9" eb="10">
      <t>チョク</t>
    </rPh>
    <rPh sb="10" eb="11">
      <t>タイ</t>
    </rPh>
    <phoneticPr fontId="9"/>
  </si>
  <si>
    <t>畜舎（養豚）</t>
    <rPh sb="0" eb="2">
      <t>チクシャ</t>
    </rPh>
    <rPh sb="3" eb="5">
      <t>ヨウトン</t>
    </rPh>
    <phoneticPr fontId="9"/>
  </si>
  <si>
    <t>稲、麦類、雑穀、いも類、豆類、工芸農作物の販売収入のうち、水田で作付けした農業生産物の販売収入が他の営農類型の農業生産物販売収入と比べて最も多い経営</t>
    <rPh sb="0" eb="1">
      <t>イネ</t>
    </rPh>
    <rPh sb="2" eb="4">
      <t>ムギルイ</t>
    </rPh>
    <rPh sb="5" eb="7">
      <t>ザッコク</t>
    </rPh>
    <rPh sb="10" eb="11">
      <t>ルイ</t>
    </rPh>
    <rPh sb="12" eb="14">
      <t>マメルイ</t>
    </rPh>
    <rPh sb="15" eb="17">
      <t>コウゲイ</t>
    </rPh>
    <rPh sb="17" eb="20">
      <t>ノウサクモツ</t>
    </rPh>
    <rPh sb="21" eb="23">
      <t>ハンバイ</t>
    </rPh>
    <rPh sb="23" eb="25">
      <t>シュウニュウ</t>
    </rPh>
    <rPh sb="29" eb="31">
      <t>スイデン</t>
    </rPh>
    <rPh sb="32" eb="34">
      <t>サクツ</t>
    </rPh>
    <rPh sb="37" eb="39">
      <t>ノウギョウ</t>
    </rPh>
    <rPh sb="39" eb="42">
      <t>セイサンブツ</t>
    </rPh>
    <rPh sb="43" eb="45">
      <t>ハンバイ</t>
    </rPh>
    <rPh sb="45" eb="47">
      <t>シュウニュウ</t>
    </rPh>
    <rPh sb="48" eb="49">
      <t>ホカ</t>
    </rPh>
    <rPh sb="50" eb="52">
      <t>エイノウ</t>
    </rPh>
    <rPh sb="52" eb="54">
      <t>ルイケイ</t>
    </rPh>
    <rPh sb="55" eb="57">
      <t>ノウギョウ</t>
    </rPh>
    <rPh sb="57" eb="60">
      <t>セイサンブツ</t>
    </rPh>
    <rPh sb="60" eb="62">
      <t>ハンバイ</t>
    </rPh>
    <rPh sb="62" eb="64">
      <t>シュウニュウ</t>
    </rPh>
    <rPh sb="65" eb="66">
      <t>クラ</t>
    </rPh>
    <rPh sb="68" eb="69">
      <t>モット</t>
    </rPh>
    <rPh sb="70" eb="71">
      <t>オオ</t>
    </rPh>
    <rPh sb="72" eb="74">
      <t>ケイエイ</t>
    </rPh>
    <phoneticPr fontId="8"/>
  </si>
  <si>
    <t>水田作</t>
    <rPh sb="0" eb="2">
      <t>スイデン</t>
    </rPh>
    <rPh sb="2" eb="3">
      <t>サク</t>
    </rPh>
    <phoneticPr fontId="9"/>
  </si>
  <si>
    <t>公庫資金（スーパーＬ）転貸</t>
    <rPh sb="0" eb="2">
      <t>コウコ</t>
    </rPh>
    <rPh sb="2" eb="4">
      <t>シキン</t>
    </rPh>
    <rPh sb="11" eb="13">
      <t>テンタイ</t>
    </rPh>
    <phoneticPr fontId="9"/>
  </si>
  <si>
    <t>畜産・酪農</t>
    <rPh sb="0" eb="2">
      <t>チクサン</t>
    </rPh>
    <rPh sb="3" eb="5">
      <t>ラクノウ</t>
    </rPh>
    <phoneticPr fontId="9"/>
  </si>
  <si>
    <t>畜舎（肉用牛）</t>
    <rPh sb="0" eb="2">
      <t>チクシャ</t>
    </rPh>
    <rPh sb="3" eb="6">
      <t>ニクヨウギュウ</t>
    </rPh>
    <phoneticPr fontId="9"/>
  </si>
  <si>
    <t>分類基準</t>
    <rPh sb="0" eb="2">
      <t>ブンルイ</t>
    </rPh>
    <rPh sb="2" eb="4">
      <t>キジュン</t>
    </rPh>
    <phoneticPr fontId="8"/>
  </si>
  <si>
    <t>区分</t>
    <rPh sb="0" eb="2">
      <t>クブン</t>
    </rPh>
    <phoneticPr fontId="9"/>
  </si>
  <si>
    <t>公庫資金（スーパーＬ）直貸</t>
    <rPh sb="0" eb="2">
      <t>コウコ</t>
    </rPh>
    <rPh sb="2" eb="4">
      <t>シキン</t>
    </rPh>
    <rPh sb="11" eb="12">
      <t>チョク</t>
    </rPh>
    <rPh sb="12" eb="13">
      <t>タイ</t>
    </rPh>
    <phoneticPr fontId="9"/>
  </si>
  <si>
    <t>観光農業関連施設</t>
    <rPh sb="0" eb="2">
      <t>カンコウ</t>
    </rPh>
    <rPh sb="2" eb="4">
      <t>ノウギョウ</t>
    </rPh>
    <rPh sb="4" eb="6">
      <t>カンレン</t>
    </rPh>
    <rPh sb="6" eb="8">
      <t>シセツ</t>
    </rPh>
    <phoneticPr fontId="9"/>
  </si>
  <si>
    <t>(営農類型)</t>
    <rPh sb="1" eb="3">
      <t>エイノウ</t>
    </rPh>
    <rPh sb="3" eb="5">
      <t>ルイケイ</t>
    </rPh>
    <phoneticPr fontId="9"/>
  </si>
  <si>
    <t>公庫資金（改良資金）</t>
    <rPh sb="0" eb="2">
      <t>コウコ</t>
    </rPh>
    <rPh sb="2" eb="4">
      <t>シキン</t>
    </rPh>
    <rPh sb="5" eb="7">
      <t>カイリョウ</t>
    </rPh>
    <rPh sb="7" eb="9">
      <t>シキン</t>
    </rPh>
    <phoneticPr fontId="9"/>
  </si>
  <si>
    <t>直売施設</t>
    <rPh sb="0" eb="2">
      <t>チョクバイ</t>
    </rPh>
    <rPh sb="2" eb="4">
      <t>シセツ</t>
    </rPh>
    <phoneticPr fontId="9"/>
  </si>
  <si>
    <t>青年等就農資金</t>
    <rPh sb="0" eb="2">
      <t>セイネン</t>
    </rPh>
    <rPh sb="2" eb="3">
      <t>トウ</t>
    </rPh>
    <rPh sb="3" eb="5">
      <t>シュウノウ</t>
    </rPh>
    <rPh sb="5" eb="7">
      <t>シキン</t>
    </rPh>
    <phoneticPr fontId="9"/>
  </si>
  <si>
    <t>加工・直売・交流</t>
    <rPh sb="0" eb="2">
      <t>カコウ</t>
    </rPh>
    <rPh sb="3" eb="5">
      <t>チョクバイ</t>
    </rPh>
    <rPh sb="6" eb="8">
      <t>コウリュウ</t>
    </rPh>
    <phoneticPr fontId="9"/>
  </si>
  <si>
    <t>農産物加工施設</t>
    <rPh sb="0" eb="3">
      <t>ノウサンブツ</t>
    </rPh>
    <rPh sb="3" eb="5">
      <t>カコウ</t>
    </rPh>
    <rPh sb="5" eb="7">
      <t>シセツ</t>
    </rPh>
    <phoneticPr fontId="9"/>
  </si>
  <si>
    <t>近代化資金</t>
    <rPh sb="0" eb="3">
      <t>キンダイカ</t>
    </rPh>
    <rPh sb="3" eb="5">
      <t>シキン</t>
    </rPh>
    <phoneticPr fontId="9"/>
  </si>
  <si>
    <t>集出荷施設</t>
    <rPh sb="0" eb="1">
      <t>シュウ</t>
    </rPh>
    <rPh sb="1" eb="3">
      <t>シュッカ</t>
    </rPh>
    <rPh sb="3" eb="5">
      <t>シセツ</t>
    </rPh>
    <phoneticPr fontId="9"/>
  </si>
  <si>
    <t>集落営農組織（任意組織）</t>
    <rPh sb="0" eb="2">
      <t>シュウラク</t>
    </rPh>
    <rPh sb="2" eb="4">
      <t>エイノウ</t>
    </rPh>
    <rPh sb="4" eb="6">
      <t>ソシキ</t>
    </rPh>
    <rPh sb="7" eb="9">
      <t>ニンイ</t>
    </rPh>
    <rPh sb="9" eb="11">
      <t>ソシキ</t>
    </rPh>
    <phoneticPr fontId="9"/>
  </si>
  <si>
    <t>資金名</t>
    <rPh sb="0" eb="2">
      <t>シキン</t>
    </rPh>
    <rPh sb="2" eb="3">
      <t>メイ</t>
    </rPh>
    <phoneticPr fontId="9"/>
  </si>
  <si>
    <t>果樹棚</t>
    <rPh sb="0" eb="2">
      <t>カジュ</t>
    </rPh>
    <rPh sb="2" eb="3">
      <t>ダナ</t>
    </rPh>
    <phoneticPr fontId="9"/>
  </si>
  <si>
    <t>認定就農者</t>
    <rPh sb="0" eb="2">
      <t>ニンテイ</t>
    </rPh>
    <rPh sb="2" eb="5">
      <t>シュウノウシャ</t>
    </rPh>
    <phoneticPr fontId="9"/>
  </si>
  <si>
    <r>
      <rPr>
        <sz val="10"/>
        <color rgb="FFFF0000"/>
        <rFont val="ＭＳ 明朝"/>
        <family val="1"/>
        <charset val="128"/>
      </rPr>
      <t>⑤</t>
    </r>
    <r>
      <rPr>
        <sz val="10"/>
        <rFont val="ＭＳ 明朝"/>
        <family val="1"/>
        <charset val="128"/>
      </rPr>
      <t>融資（資金）種類</t>
    </r>
    <phoneticPr fontId="9"/>
  </si>
  <si>
    <t>乾燥調製施設</t>
    <rPh sb="0" eb="2">
      <t>カンソウ</t>
    </rPh>
    <rPh sb="2" eb="4">
      <t>チョウセイ</t>
    </rPh>
    <rPh sb="4" eb="6">
      <t>シセツ</t>
    </rPh>
    <phoneticPr fontId="9"/>
  </si>
  <si>
    <t>認定農業者</t>
    <rPh sb="0" eb="2">
      <t>ニンテイ</t>
    </rPh>
    <rPh sb="2" eb="5">
      <t>ノウギョウシャ</t>
    </rPh>
    <phoneticPr fontId="9"/>
  </si>
  <si>
    <t>育苗施設</t>
    <rPh sb="0" eb="2">
      <t>イクビョウ</t>
    </rPh>
    <rPh sb="2" eb="4">
      <t>シセツ</t>
    </rPh>
    <phoneticPr fontId="9"/>
  </si>
  <si>
    <t>都道府県</t>
    <rPh sb="0" eb="4">
      <t>トドウフケン</t>
    </rPh>
    <phoneticPr fontId="9"/>
  </si>
  <si>
    <t>生産・流通</t>
    <rPh sb="0" eb="2">
      <t>セイサン</t>
    </rPh>
    <rPh sb="3" eb="5">
      <t>リュウツウ</t>
    </rPh>
    <phoneticPr fontId="9"/>
  </si>
  <si>
    <t>ハウス</t>
    <phoneticPr fontId="9"/>
  </si>
  <si>
    <t>(認定農業者等の区分)</t>
    <rPh sb="1" eb="3">
      <t>ニンテイ</t>
    </rPh>
    <rPh sb="3" eb="6">
      <t>ノウギョウシャ</t>
    </rPh>
    <rPh sb="6" eb="7">
      <t>トウ</t>
    </rPh>
    <rPh sb="8" eb="10">
      <t>クブン</t>
    </rPh>
    <phoneticPr fontId="9"/>
  </si>
  <si>
    <t>信用組合</t>
    <rPh sb="0" eb="2">
      <t>シンヨウ</t>
    </rPh>
    <rPh sb="2" eb="4">
      <t>クミアイ</t>
    </rPh>
    <phoneticPr fontId="9"/>
  </si>
  <si>
    <t>その他機械</t>
    <rPh sb="2" eb="3">
      <t>タ</t>
    </rPh>
    <rPh sb="3" eb="5">
      <t>キカイ</t>
    </rPh>
    <phoneticPr fontId="9"/>
  </si>
  <si>
    <t>②農業者の詳細</t>
    <rPh sb="1" eb="4">
      <t>ノウギョウシャ</t>
    </rPh>
    <rPh sb="5" eb="7">
      <t>ショウサイ</t>
    </rPh>
    <phoneticPr fontId="9"/>
  </si>
  <si>
    <t>信用金庫</t>
    <rPh sb="0" eb="2">
      <t>シンヨウ</t>
    </rPh>
    <rPh sb="2" eb="4">
      <t>キンコ</t>
    </rPh>
    <phoneticPr fontId="9"/>
  </si>
  <si>
    <t>ＧＰＳガイダンス</t>
    <phoneticPr fontId="9"/>
  </si>
  <si>
    <t>銀行</t>
    <rPh sb="0" eb="2">
      <t>ギンコウ</t>
    </rPh>
    <phoneticPr fontId="9"/>
  </si>
  <si>
    <t>アタッチメント</t>
    <phoneticPr fontId="9"/>
  </si>
  <si>
    <t>沖縄公庫</t>
    <rPh sb="0" eb="2">
      <t>オキナワ</t>
    </rPh>
    <rPh sb="2" eb="4">
      <t>コウコ</t>
    </rPh>
    <phoneticPr fontId="9"/>
  </si>
  <si>
    <t>茶複合管理機</t>
    <rPh sb="0" eb="1">
      <t>チャ</t>
    </rPh>
    <rPh sb="1" eb="3">
      <t>フクゴウ</t>
    </rPh>
    <rPh sb="3" eb="5">
      <t>カンリ</t>
    </rPh>
    <rPh sb="5" eb="6">
      <t>キ</t>
    </rPh>
    <phoneticPr fontId="9"/>
  </si>
  <si>
    <t>人農地プラン作成地区以外</t>
    <phoneticPr fontId="9"/>
  </si>
  <si>
    <t>中間管理機構から賃借権等の設定等を受けた者</t>
    <rPh sb="0" eb="2">
      <t>チュウカン</t>
    </rPh>
    <rPh sb="2" eb="4">
      <t>カンリ</t>
    </rPh>
    <rPh sb="4" eb="6">
      <t>キコウ</t>
    </rPh>
    <rPh sb="8" eb="12">
      <t>チンシャクケンナド</t>
    </rPh>
    <rPh sb="13" eb="16">
      <t>セッテイナド</t>
    </rPh>
    <rPh sb="17" eb="18">
      <t>ウ</t>
    </rPh>
    <rPh sb="20" eb="21">
      <t>モノ</t>
    </rPh>
    <phoneticPr fontId="9"/>
  </si>
  <si>
    <t>日本公庫</t>
    <rPh sb="0" eb="2">
      <t>ニホン</t>
    </rPh>
    <rPh sb="2" eb="4">
      <t>コウコ</t>
    </rPh>
    <phoneticPr fontId="9"/>
  </si>
  <si>
    <t>乗用管理機</t>
    <rPh sb="0" eb="2">
      <t>ジョウヨウ</t>
    </rPh>
    <rPh sb="2" eb="4">
      <t>カンリ</t>
    </rPh>
    <rPh sb="4" eb="5">
      <t>キ</t>
    </rPh>
    <phoneticPr fontId="9"/>
  </si>
  <si>
    <t>農林中金</t>
    <rPh sb="0" eb="2">
      <t>ノウリン</t>
    </rPh>
    <rPh sb="2" eb="3">
      <t>チュウ</t>
    </rPh>
    <rPh sb="3" eb="4">
      <t>キン</t>
    </rPh>
    <phoneticPr fontId="9"/>
  </si>
  <si>
    <t>田植機</t>
    <rPh sb="0" eb="3">
      <t>タウエキ</t>
    </rPh>
    <phoneticPr fontId="9"/>
  </si>
  <si>
    <t>人農地プラン作成地区
番号１の者を除く</t>
    <rPh sb="11" eb="13">
      <t>バンゴウ</t>
    </rPh>
    <phoneticPr fontId="9"/>
  </si>
  <si>
    <t>中心経営体</t>
    <rPh sb="0" eb="2">
      <t>チュウシン</t>
    </rPh>
    <rPh sb="2" eb="5">
      <t>ケイエイタイ</t>
    </rPh>
    <phoneticPr fontId="9"/>
  </si>
  <si>
    <t>農協連</t>
    <rPh sb="0" eb="2">
      <t>ノウキョウ</t>
    </rPh>
    <rPh sb="2" eb="3">
      <t>レン</t>
    </rPh>
    <phoneticPr fontId="9"/>
  </si>
  <si>
    <t>コンバイン</t>
    <phoneticPr fontId="9"/>
  </si>
  <si>
    <t>農協</t>
    <rPh sb="0" eb="1">
      <t>ノウ</t>
    </rPh>
    <rPh sb="1" eb="2">
      <t>キョウ</t>
    </rPh>
    <phoneticPr fontId="9"/>
  </si>
  <si>
    <t>農業用機械</t>
    <rPh sb="0" eb="3">
      <t>ノウギョウヨウ</t>
    </rPh>
    <rPh sb="3" eb="5">
      <t>キカイ</t>
    </rPh>
    <phoneticPr fontId="9"/>
  </si>
  <si>
    <t>トラクター</t>
    <phoneticPr fontId="9"/>
  </si>
  <si>
    <t>人農地プラン作成地区</t>
    <phoneticPr fontId="9"/>
  </si>
  <si>
    <t>中心経営体であり、農地中間管理機構から賃借権等の設定等を受けた者</t>
    <rPh sb="0" eb="2">
      <t>チュウシン</t>
    </rPh>
    <rPh sb="2" eb="5">
      <t>ケイエイタイ</t>
    </rPh>
    <rPh sb="9" eb="11">
      <t>ノウチ</t>
    </rPh>
    <rPh sb="11" eb="13">
      <t>チュウカン</t>
    </rPh>
    <rPh sb="13" eb="15">
      <t>カンリ</t>
    </rPh>
    <rPh sb="15" eb="17">
      <t>キコウ</t>
    </rPh>
    <rPh sb="19" eb="23">
      <t>チンシャクケンナド</t>
    </rPh>
    <rPh sb="24" eb="27">
      <t>セッテイナド</t>
    </rPh>
    <rPh sb="28" eb="29">
      <t>ウ</t>
    </rPh>
    <rPh sb="31" eb="32">
      <t>モノ</t>
    </rPh>
    <phoneticPr fontId="9"/>
  </si>
  <si>
    <t>名称</t>
    <rPh sb="0" eb="2">
      <t>メイショウ</t>
    </rPh>
    <phoneticPr fontId="9"/>
  </si>
  <si>
    <t>備考</t>
    <rPh sb="0" eb="2">
      <t>ビコウ</t>
    </rPh>
    <phoneticPr fontId="9"/>
  </si>
  <si>
    <t>機械等名</t>
    <rPh sb="0" eb="3">
      <t>キカイトウ</t>
    </rPh>
    <rPh sb="3" eb="4">
      <t>メイ</t>
    </rPh>
    <phoneticPr fontId="9"/>
  </si>
  <si>
    <r>
      <rPr>
        <sz val="10"/>
        <color rgb="FFFF0000"/>
        <rFont val="ＭＳ 明朝"/>
        <family val="1"/>
        <charset val="128"/>
      </rPr>
      <t>④</t>
    </r>
    <r>
      <rPr>
        <sz val="10"/>
        <rFont val="ＭＳ 明朝"/>
        <family val="1"/>
        <charset val="128"/>
      </rPr>
      <t>金融機関</t>
    </r>
    <phoneticPr fontId="9"/>
  </si>
  <si>
    <r>
      <rPr>
        <sz val="10"/>
        <color rgb="FFFF0000"/>
        <rFont val="ＭＳ 明朝"/>
        <family val="1"/>
        <charset val="128"/>
      </rPr>
      <t>③</t>
    </r>
    <r>
      <rPr>
        <sz val="10"/>
        <rFont val="ＭＳ 明朝"/>
        <family val="1"/>
        <charset val="128"/>
      </rPr>
      <t>整備内容</t>
    </r>
    <phoneticPr fontId="9"/>
  </si>
  <si>
    <t>①対象者区分</t>
    <rPh sb="4" eb="6">
      <t>クブン</t>
    </rPh>
    <phoneticPr fontId="9"/>
  </si>
  <si>
    <t>○融資主体型補助事業整理番号票</t>
    <rPh sb="1" eb="3">
      <t>ユウシ</t>
    </rPh>
    <rPh sb="10" eb="12">
      <t>セイリ</t>
    </rPh>
    <rPh sb="12" eb="14">
      <t>バンゴウ</t>
    </rPh>
    <rPh sb="14" eb="15">
      <t>ヒョウ</t>
    </rPh>
    <phoneticPr fontId="9"/>
  </si>
  <si>
    <t>改　　　　　　　　正　　　　　　　　後</t>
    <rPh sb="0" eb="1">
      <t>アラタ</t>
    </rPh>
    <rPh sb="9" eb="10">
      <t>セイ</t>
    </rPh>
    <rPh sb="18" eb="19">
      <t>ゴ</t>
    </rPh>
    <phoneticPr fontId="9"/>
  </si>
  <si>
    <t>〔様式２〕</t>
    <rPh sb="1" eb="3">
      <t>ヨウシキ</t>
    </rPh>
    <phoneticPr fontId="9"/>
  </si>
  <si>
    <t>平成２９年度担い手確保・経営強化支援事業要望地区個別表(Ｂ表)</t>
    <rPh sb="24" eb="26">
      <t>コベツ</t>
    </rPh>
    <rPh sb="26" eb="27">
      <t>ヒョウ</t>
    </rPh>
    <phoneticPr fontId="9"/>
  </si>
  <si>
    <t>経営体数</t>
    <rPh sb="0" eb="3">
      <t>ケイエイタイ</t>
    </rPh>
    <rPh sb="3" eb="4">
      <t>スウ</t>
    </rPh>
    <phoneticPr fontId="4"/>
  </si>
  <si>
    <t>(ｳ)農地中間管理機構等からの賃借権等の設定等かつ現状より経営面積の拡大、又は現状より4ha以上(施設2ha､果樹1ha)の経営面積の拡大</t>
    <rPh sb="3" eb="5">
      <t>ノウチ</t>
    </rPh>
    <rPh sb="5" eb="7">
      <t>チュウカン</t>
    </rPh>
    <rPh sb="7" eb="9">
      <t>カンリ</t>
    </rPh>
    <rPh sb="9" eb="12">
      <t>キコウナド</t>
    </rPh>
    <rPh sb="15" eb="19">
      <t>チンシャクケンナド</t>
    </rPh>
    <rPh sb="20" eb="23">
      <t>セッテイナド</t>
    </rPh>
    <rPh sb="37" eb="38">
      <t>マタ</t>
    </rPh>
    <rPh sb="46" eb="48">
      <t>イジョウ</t>
    </rPh>
    <rPh sb="62" eb="64">
      <t>ケイエイ</t>
    </rPh>
    <rPh sb="64" eb="66">
      <t>メンセキ</t>
    </rPh>
    <rPh sb="67" eb="69">
      <t>カクダイ</t>
    </rPh>
    <phoneticPr fontId="9"/>
  </si>
  <si>
    <t>(ｴ)農地中間管理機構等からの賃借権等の設定等又は現状より2ha(施設1ha､果樹0.5ha)以上の経営面積の拡大</t>
    <rPh sb="25" eb="27">
      <t>ゲンジョウ</t>
    </rPh>
    <rPh sb="33" eb="35">
      <t>シセツ</t>
    </rPh>
    <rPh sb="39" eb="41">
      <t>カジュ</t>
    </rPh>
    <rPh sb="47" eb="49">
      <t>イジョウ</t>
    </rPh>
    <rPh sb="50" eb="52">
      <t>ケイエイ</t>
    </rPh>
    <rPh sb="52" eb="54">
      <t>メンセキ</t>
    </rPh>
    <rPh sb="55" eb="57">
      <t>カクダイ</t>
    </rPh>
    <phoneticPr fontId="9"/>
  </si>
  <si>
    <t>(ｵ) (ｱ)及び(ｴ)以外の経営体で現状より経営面積の拡大</t>
    <rPh sb="7" eb="8">
      <t>オヨ</t>
    </rPh>
    <rPh sb="12" eb="14">
      <t>イガイ</t>
    </rPh>
    <rPh sb="15" eb="18">
      <t>ケイエイタイ</t>
    </rPh>
    <rPh sb="19" eb="21">
      <t>ゲンジョウ</t>
    </rPh>
    <rPh sb="23" eb="25">
      <t>ケイエイ</t>
    </rPh>
    <rPh sb="25" eb="27">
      <t>メンセキ</t>
    </rPh>
    <rPh sb="28" eb="30">
      <t>カクダイ</t>
    </rPh>
    <phoneticPr fontId="9"/>
  </si>
  <si>
    <r>
      <t>②</t>
    </r>
    <r>
      <rPr>
        <sz val="8"/>
        <color theme="1"/>
        <rFont val="ＭＳ Ｐゴシック"/>
        <family val="2"/>
        <charset val="128"/>
        <scheme val="minor"/>
      </rPr>
      <t>売上高の拡大</t>
    </r>
    <rPh sb="1" eb="4">
      <t>ウリアゲダカ</t>
    </rPh>
    <rPh sb="5" eb="7">
      <t>カクダイ</t>
    </rPh>
    <phoneticPr fontId="9"/>
  </si>
  <si>
    <t>③経営コストの縮減</t>
    <rPh sb="1" eb="3">
      <t>ケイエイ</t>
    </rPh>
    <rPh sb="7" eb="9">
      <t>シュクゲン</t>
    </rPh>
    <phoneticPr fontId="9"/>
  </si>
  <si>
    <r>
      <t>④</t>
    </r>
    <r>
      <rPr>
        <sz val="8"/>
        <color theme="1"/>
        <rFont val="ＭＳ Ｐゴシック"/>
        <family val="2"/>
        <charset val="128"/>
        <scheme val="minor"/>
      </rPr>
      <t>経営面積の拡大</t>
    </r>
    <rPh sb="1" eb="3">
      <t>ケイエイ</t>
    </rPh>
    <rPh sb="3" eb="5">
      <t>メンセキ</t>
    </rPh>
    <rPh sb="6" eb="8">
      <t>カクダイ</t>
    </rPh>
    <phoneticPr fontId="9"/>
  </si>
  <si>
    <r>
      <t>⑤</t>
    </r>
    <r>
      <rPr>
        <sz val="8"/>
        <color theme="1"/>
        <rFont val="ＭＳ Ｐゴシック"/>
        <family val="2"/>
        <charset val="128"/>
        <scheme val="minor"/>
      </rPr>
      <t>農業の６次産業化</t>
    </r>
    <rPh sb="1" eb="3">
      <t>ノウギョウ</t>
    </rPh>
    <rPh sb="5" eb="6">
      <t>ジ</t>
    </rPh>
    <rPh sb="6" eb="9">
      <t>サンギョウカ</t>
    </rPh>
    <phoneticPr fontId="9"/>
  </si>
  <si>
    <r>
      <t>⑥</t>
    </r>
    <r>
      <rPr>
        <sz val="8"/>
        <color theme="1"/>
        <rFont val="ＭＳ Ｐゴシック"/>
        <family val="2"/>
        <charset val="128"/>
        <scheme val="minor"/>
      </rPr>
      <t>農産物の高付加価値化</t>
    </r>
    <rPh sb="1" eb="4">
      <t>ノウサンブツ</t>
    </rPh>
    <rPh sb="5" eb="8">
      <t>コウフカ</t>
    </rPh>
    <rPh sb="8" eb="11">
      <t>カチカ</t>
    </rPh>
    <phoneticPr fontId="9"/>
  </si>
  <si>
    <r>
      <t>⑦</t>
    </r>
    <r>
      <rPr>
        <sz val="8"/>
        <color theme="1"/>
        <rFont val="ＭＳ Ｐゴシック"/>
        <family val="2"/>
        <charset val="128"/>
        <scheme val="minor"/>
      </rPr>
      <t>経営の効率化</t>
    </r>
    <rPh sb="1" eb="3">
      <t>ケイエイ</t>
    </rPh>
    <rPh sb="4" eb="7">
      <t>コウリツカ</t>
    </rPh>
    <phoneticPr fontId="9"/>
  </si>
  <si>
    <r>
      <t>⑧</t>
    </r>
    <r>
      <rPr>
        <sz val="8"/>
        <color theme="1"/>
        <rFont val="ＭＳ Ｐゴシック"/>
        <family val="2"/>
        <charset val="128"/>
        <scheme val="minor"/>
      </rPr>
      <t>耕作放棄地の解消</t>
    </r>
    <rPh sb="1" eb="3">
      <t>コウサク</t>
    </rPh>
    <rPh sb="3" eb="4">
      <t>ホウ</t>
    </rPh>
    <rPh sb="4" eb="5">
      <t>キ</t>
    </rPh>
    <rPh sb="5" eb="6">
      <t>チ</t>
    </rPh>
    <rPh sb="7" eb="8">
      <t>カイ</t>
    </rPh>
    <rPh sb="8" eb="9">
      <t>キエル</t>
    </rPh>
    <phoneticPr fontId="9"/>
  </si>
  <si>
    <r>
      <t>⑨</t>
    </r>
    <r>
      <rPr>
        <sz val="8"/>
        <color theme="1"/>
        <rFont val="ＭＳ Ｐゴシック"/>
        <family val="2"/>
        <charset val="128"/>
        <scheme val="minor"/>
      </rPr>
      <t>農業経営の複合化</t>
    </r>
    <rPh sb="1" eb="3">
      <t>ノウギョウ</t>
    </rPh>
    <rPh sb="3" eb="5">
      <t>ケイエイ</t>
    </rPh>
    <rPh sb="6" eb="9">
      <t>フクゴウカ</t>
    </rPh>
    <phoneticPr fontId="9"/>
  </si>
  <si>
    <t>⑩農業経営の法人化</t>
    <rPh sb="1" eb="3">
      <t>ノウギョウ</t>
    </rPh>
    <rPh sb="3" eb="5">
      <t>ケイエイ</t>
    </rPh>
    <rPh sb="6" eb="9">
      <t>ホウジンカ</t>
    </rPh>
    <phoneticPr fontId="9"/>
  </si>
  <si>
    <r>
      <t>⑪</t>
    </r>
    <r>
      <rPr>
        <sz val="8"/>
        <color theme="1"/>
        <rFont val="ＭＳ Ｐゴシック"/>
        <family val="2"/>
        <charset val="128"/>
        <scheme val="minor"/>
      </rPr>
      <t>雇用</t>
    </r>
    <rPh sb="1" eb="3">
      <t>コヨウ</t>
    </rPh>
    <phoneticPr fontId="9"/>
  </si>
  <si>
    <t>３　備考欄には、消費税仕入控除税額を減額した場合には「除税額○○○円　うち国費○○○円」を、同税額がない場合には「該当なし」と、同税額が明らかでない場合には「含税額」とそれぞれ記入する。</t>
    <rPh sb="8" eb="11">
      <t>ショウヒゼイ</t>
    </rPh>
    <rPh sb="11" eb="13">
      <t>シイ</t>
    </rPh>
    <rPh sb="13" eb="15">
      <t>コウジョ</t>
    </rPh>
    <rPh sb="15" eb="17">
      <t>ゼイガク</t>
    </rPh>
    <rPh sb="18" eb="20">
      <t>ゲンガク</t>
    </rPh>
    <rPh sb="22" eb="24">
      <t>バアイ</t>
    </rPh>
    <phoneticPr fontId="8"/>
  </si>
  <si>
    <t>うち輸出又は新たな需要の開拓</t>
    <phoneticPr fontId="9"/>
  </si>
  <si>
    <t>ａ　過去５年以内に融資を受けて雇用を拡大（※常時雇用増加数を記入）</t>
    <phoneticPr fontId="9"/>
  </si>
  <si>
    <t>ｂ　過去５年以内に増加した常時雇用者の２分の１以上が、３年以上雇用継続</t>
    <phoneticPr fontId="9"/>
  </si>
  <si>
    <t>ａ　⑨のうち45歳までに就農した者である</t>
    <phoneticPr fontId="9"/>
  </si>
  <si>
    <t>ａ　就農に向けて必要な技術等を習得できる経営体として都道府県が認めた者である</t>
    <phoneticPr fontId="9"/>
  </si>
  <si>
    <t>ｂ　⑨のうち農業次世代人材投資資金（経営開始型）等の交付期間中に交付終了</t>
    <rPh sb="24" eb="25">
      <t>トウ</t>
    </rPh>
    <rPh sb="26" eb="28">
      <t>コウフ</t>
    </rPh>
    <rPh sb="32" eb="34">
      <t>コウフ</t>
    </rPh>
    <phoneticPr fontId="9"/>
  </si>
  <si>
    <t>ｂ　過去５年以内に独立した認定就農者又は認定農業者（※農業研修生数を記入）</t>
    <phoneticPr fontId="9"/>
  </si>
  <si>
    <t>繰越の要望の有無</t>
    <rPh sb="0" eb="2">
      <t>クリコシ</t>
    </rPh>
    <rPh sb="3" eb="5">
      <t>ヨウボウ</t>
    </rPh>
    <rPh sb="6" eb="8">
      <t>ウム</t>
    </rPh>
    <phoneticPr fontId="4"/>
  </si>
  <si>
    <t>繰越を要望している場合には、１を記入</t>
    <rPh sb="0" eb="2">
      <t>クリコシ</t>
    </rPh>
    <rPh sb="3" eb="5">
      <t>ヨウボウ</t>
    </rPh>
    <rPh sb="9" eb="11">
      <t>バアイ</t>
    </rPh>
    <rPh sb="16" eb="18">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</si>
</sst>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
    <numFmt numFmtId="177" formatCode="#,##0.0_ "/>
    <numFmt numFmtId="178" formatCode="0;;;@"/>
    <numFmt numFmtId="179" formatCode="#,##0.00_ "/>
  </numFmts>
  <fonts count="4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9"/>
      <name val="ＭＳ Ｐゴシック"/>
      <family val="3"/>
      <charset val="128"/>
    </font>
    <font>
      <sz val="11"/>
      <name val="ＭＳ 明朝"/>
      <family val="1"/>
      <charset val="128"/>
    </font>
    <font>
      <sz val="11"/>
      <color rgb="FFFF0000"/>
      <name val="ＭＳ 明朝"/>
      <family val="1"/>
      <charset val="128"/>
    </font>
    <font>
      <sz val="6"/>
      <name val="ＭＳ Ｐゴシック"/>
      <family val="2"/>
      <charset val="128"/>
      <scheme val="minor"/>
    </font>
    <font>
      <sz val="6"/>
      <name val="ＭＳ Ｐゴシック"/>
      <family val="3"/>
      <charset val="128"/>
    </font>
    <font>
      <sz val="9"/>
      <name val="ＭＳ Ｐ明朝"/>
      <family val="1"/>
      <charset val="128"/>
    </font>
    <font>
      <sz val="8"/>
      <name val="ＭＳ Ｐゴシック"/>
      <family val="3"/>
      <charset val="128"/>
    </font>
    <font>
      <sz val="8"/>
      <name val="ＭＳ 明朝"/>
      <family val="1"/>
      <charset val="128"/>
    </font>
    <font>
      <sz val="9"/>
      <name val="ＭＳ 明朝"/>
      <family val="1"/>
      <charset val="128"/>
    </font>
    <font>
      <sz val="8"/>
      <color theme="0"/>
      <name val="ＭＳ 明朝"/>
      <family val="1"/>
      <charset val="128"/>
    </font>
    <font>
      <b/>
      <sz val="9"/>
      <name val="ＭＳ 明朝"/>
      <family val="1"/>
      <charset val="128"/>
    </font>
    <font>
      <sz val="11"/>
      <name val="ＭＳ Ｐゴシック"/>
      <family val="2"/>
      <charset val="128"/>
      <scheme val="minor"/>
    </font>
    <font>
      <sz val="9"/>
      <color rgb="FF0000FF"/>
      <name val="ＭＳ 明朝"/>
      <family val="1"/>
      <charset val="128"/>
    </font>
    <font>
      <sz val="8"/>
      <color rgb="FF0000FF"/>
      <name val="ＭＳ 明朝"/>
      <family val="1"/>
      <charset val="128"/>
    </font>
    <font>
      <b/>
      <sz val="8"/>
      <name val="ＭＳ 明朝"/>
      <family val="1"/>
      <charset val="128"/>
    </font>
    <font>
      <sz val="9"/>
      <name val="ＭＳ Ｐゴシック"/>
      <family val="2"/>
      <charset val="128"/>
      <scheme val="minor"/>
    </font>
    <font>
      <u/>
      <sz val="8"/>
      <color rgb="FF0000FF"/>
      <name val="ＭＳ 明朝"/>
      <family val="1"/>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ゴシック"/>
      <family val="2"/>
      <charset val="128"/>
    </font>
    <font>
      <sz val="14"/>
      <name val="ＭＳ 明朝"/>
      <family val="1"/>
      <charset val="128"/>
    </font>
    <font>
      <sz val="10"/>
      <name val="ＭＳ 明朝"/>
      <family val="1"/>
      <charset val="128"/>
    </font>
    <font>
      <sz val="10"/>
      <color rgb="FFFF0000"/>
      <name val="ＭＳ 明朝"/>
      <family val="1"/>
      <charset val="128"/>
    </font>
    <font>
      <sz val="9"/>
      <color rgb="FFFF0000"/>
      <name val="ＭＳ Ｐゴシック"/>
      <family val="3"/>
      <charset val="128"/>
    </font>
    <font>
      <sz val="14"/>
      <name val="ＭＳ ゴシック"/>
      <family val="3"/>
      <charset val="128"/>
    </font>
    <font>
      <sz val="10"/>
      <name val="ＭＳ Ｐゴシック"/>
      <family val="3"/>
      <charset val="128"/>
    </font>
    <font>
      <sz val="16"/>
      <name val="ＭＳ Ｐゴシック"/>
      <family val="3"/>
      <charset val="128"/>
    </font>
    <font>
      <b/>
      <sz val="20"/>
      <name val="ＭＳ Ｐゴシック"/>
      <family val="3"/>
      <charset val="128"/>
    </font>
    <font>
      <sz val="7"/>
      <name val="ＭＳ Ｐゴシック"/>
      <family val="3"/>
      <charset val="128"/>
    </font>
    <font>
      <sz val="9"/>
      <color theme="1"/>
      <name val="ＭＳ 明朝"/>
      <family val="1"/>
      <charset val="128"/>
    </font>
    <font>
      <sz val="8"/>
      <color theme="1"/>
      <name val="ＭＳ 明朝"/>
      <family val="1"/>
      <charset val="128"/>
    </font>
    <font>
      <u/>
      <sz val="8"/>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u/>
      <sz val="8"/>
      <color theme="1"/>
      <name val="ＭＳ Ｐゴシック"/>
      <family val="3"/>
      <charset val="128"/>
      <scheme val="minor"/>
    </font>
    <font>
      <sz val="11"/>
      <color theme="1"/>
      <name val="ＭＳ 明朝"/>
      <family val="1"/>
      <charset val="128"/>
    </font>
    <font>
      <sz val="11"/>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CCFFFF"/>
        <bgColor indexed="64"/>
      </patternFill>
    </fill>
    <fill>
      <patternFill patternType="solid">
        <fgColor theme="7"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Up="1">
      <left style="thin">
        <color indexed="64"/>
      </left>
      <right style="medium">
        <color indexed="64"/>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thin">
        <color indexed="64"/>
      </top>
      <bottom/>
      <diagonal/>
    </border>
  </borders>
  <cellStyleXfs count="8">
    <xf numFmtId="0" fontId="0" fillId="0" borderId="0"/>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25" fillId="0" borderId="0">
      <alignment vertical="center"/>
    </xf>
    <xf numFmtId="0" fontId="26" fillId="0" borderId="0"/>
  </cellStyleXfs>
  <cellXfs count="403">
    <xf numFmtId="0" fontId="0" fillId="0" borderId="0" xfId="0"/>
    <xf numFmtId="0" fontId="3" fillId="0" borderId="0" xfId="1" applyProtection="1">
      <alignment vertical="center"/>
      <protection locked="0"/>
    </xf>
    <xf numFmtId="0" fontId="5" fillId="0" borderId="0" xfId="1" applyFont="1" applyFill="1" applyAlignment="1" applyProtection="1">
      <alignment horizontal="center" vertical="center" shrinkToFit="1"/>
      <protection locked="0"/>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0" borderId="0" xfId="1" applyFont="1" applyAlignment="1" applyProtection="1">
      <alignment vertical="center" shrinkToFit="1"/>
      <protection locked="0"/>
    </xf>
    <xf numFmtId="0" fontId="2" fillId="0" borderId="0" xfId="2" applyAlignment="1" applyProtection="1">
      <alignment vertical="center" wrapText="1"/>
      <protection locked="0"/>
    </xf>
    <xf numFmtId="0" fontId="5" fillId="0" borderId="0"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shrinkToFit="1"/>
      <protection locked="0"/>
    </xf>
    <xf numFmtId="0" fontId="5" fillId="0" borderId="0" xfId="1" applyFont="1" applyFill="1" applyBorder="1" applyProtection="1">
      <alignment vertical="center"/>
      <protection locked="0"/>
    </xf>
    <xf numFmtId="0" fontId="6" fillId="2" borderId="0" xfId="1" applyFont="1" applyFill="1" applyAlignment="1" applyProtection="1">
      <alignment vertical="center"/>
      <protection locked="0"/>
    </xf>
    <xf numFmtId="0" fontId="5" fillId="0" borderId="0" xfId="1" applyFont="1" applyBorder="1" applyProtection="1">
      <alignment vertical="center"/>
      <protection locked="0"/>
    </xf>
    <xf numFmtId="0" fontId="5" fillId="2" borderId="0" xfId="1" applyFont="1" applyFill="1" applyProtection="1">
      <alignment vertical="center"/>
      <protection locked="0"/>
    </xf>
    <xf numFmtId="0" fontId="5" fillId="2" borderId="0" xfId="1" applyFont="1" applyFill="1" applyAlignment="1" applyProtection="1">
      <alignment horizontal="center" vertical="center"/>
      <protection locked="0"/>
    </xf>
    <xf numFmtId="0" fontId="5" fillId="2" borderId="0" xfId="1" applyFont="1" applyFill="1" applyAlignment="1" applyProtection="1">
      <alignment vertical="center" shrinkToFit="1"/>
      <protection locked="0"/>
    </xf>
    <xf numFmtId="0" fontId="6" fillId="2" borderId="0" xfId="2" applyFont="1" applyFill="1" applyAlignment="1" applyProtection="1">
      <alignment horizontal="left" vertical="center"/>
      <protection locked="0"/>
    </xf>
    <xf numFmtId="0" fontId="3" fillId="0" borderId="0" xfId="1" applyFont="1" applyFill="1" applyProtection="1">
      <alignment vertical="center"/>
      <protection locked="0"/>
    </xf>
    <xf numFmtId="38" fontId="5" fillId="0" borderId="0" xfId="3" applyFont="1" applyFill="1" applyBorder="1" applyProtection="1">
      <alignment vertical="center"/>
      <protection locked="0"/>
    </xf>
    <xf numFmtId="176" fontId="5" fillId="0" borderId="0" xfId="4" applyNumberFormat="1" applyFont="1" applyFill="1" applyBorder="1" applyAlignment="1" applyProtection="1">
      <alignment horizontal="center" vertical="center"/>
      <protection locked="0"/>
    </xf>
    <xf numFmtId="0" fontId="3" fillId="0" borderId="0" xfId="1" applyFont="1" applyProtection="1">
      <alignment vertical="center"/>
      <protection locked="0"/>
    </xf>
    <xf numFmtId="0" fontId="3" fillId="3" borderId="1" xfId="1" applyFont="1" applyFill="1" applyBorder="1" applyProtection="1">
      <alignment vertical="center"/>
      <protection locked="0"/>
    </xf>
    <xf numFmtId="38" fontId="10" fillId="3" borderId="1" xfId="1" applyNumberFormat="1" applyFont="1" applyFill="1" applyBorder="1">
      <alignment vertical="center"/>
    </xf>
    <xf numFmtId="0" fontId="3" fillId="0" borderId="1" xfId="1" applyFont="1" applyBorder="1" applyAlignment="1" applyProtection="1">
      <alignment horizontal="center" vertical="center"/>
      <protection locked="0"/>
    </xf>
    <xf numFmtId="0" fontId="5" fillId="3" borderId="2" xfId="1" applyFont="1" applyFill="1" applyBorder="1" applyAlignment="1" applyProtection="1">
      <alignment horizontal="center" vertical="center" shrinkToFit="1"/>
      <protection locked="0"/>
    </xf>
    <xf numFmtId="177" fontId="5" fillId="3" borderId="1" xfId="1" applyNumberFormat="1" applyFont="1" applyFill="1" applyBorder="1" applyAlignment="1" applyProtection="1">
      <alignment horizontal="center" vertical="center" shrinkToFit="1"/>
      <protection locked="0"/>
    </xf>
    <xf numFmtId="38" fontId="5" fillId="3" borderId="1" xfId="3" applyFont="1" applyFill="1" applyBorder="1" applyAlignment="1" applyProtection="1">
      <alignment horizontal="center" vertical="center" shrinkToFit="1"/>
      <protection locked="0"/>
    </xf>
    <xf numFmtId="0" fontId="5" fillId="0" borderId="4" xfId="1" applyFont="1" applyBorder="1" applyAlignment="1" applyProtection="1">
      <alignment horizontal="center" vertical="center"/>
      <protection locked="0"/>
    </xf>
    <xf numFmtId="0" fontId="5" fillId="0" borderId="5" xfId="1" applyFont="1" applyBorder="1" applyAlignment="1" applyProtection="1">
      <alignment horizontal="center" vertical="center" shrinkToFit="1"/>
      <protection locked="0"/>
    </xf>
    <xf numFmtId="38" fontId="5" fillId="0" borderId="6" xfId="3" applyFont="1" applyBorder="1" applyAlignment="1" applyProtection="1">
      <alignment vertical="center" shrinkToFit="1"/>
      <protection locked="0"/>
    </xf>
    <xf numFmtId="38" fontId="5" fillId="0" borderId="5" xfId="3" applyFont="1" applyBorder="1" applyAlignment="1" applyProtection="1">
      <alignment vertical="center" shrinkToFit="1"/>
      <protection locked="0"/>
    </xf>
    <xf numFmtId="0" fontId="5" fillId="0" borderId="7" xfId="1" applyFont="1" applyBorder="1" applyAlignment="1" applyProtection="1">
      <alignment horizontal="center" vertical="center"/>
      <protection locked="0"/>
    </xf>
    <xf numFmtId="178" fontId="5" fillId="0" borderId="3" xfId="3" applyNumberFormat="1" applyFont="1" applyFill="1" applyBorder="1" applyAlignment="1" applyProtection="1">
      <alignment horizontal="center" vertical="center"/>
      <protection locked="0"/>
    </xf>
    <xf numFmtId="178" fontId="5" fillId="0" borderId="6" xfId="3" applyNumberFormat="1" applyFont="1" applyFill="1" applyBorder="1" applyAlignment="1" applyProtection="1">
      <alignment horizontal="center" vertical="center"/>
      <protection locked="0"/>
    </xf>
    <xf numFmtId="38" fontId="5" fillId="4" borderId="10" xfId="3" applyFont="1" applyFill="1" applyBorder="1" applyProtection="1">
      <alignment vertical="center"/>
      <protection locked="0"/>
    </xf>
    <xf numFmtId="0" fontId="5" fillId="4" borderId="4" xfId="1" applyFont="1" applyFill="1" applyBorder="1" applyAlignment="1" applyProtection="1">
      <alignment horizontal="center" vertical="center" shrinkToFit="1"/>
      <protection locked="0"/>
    </xf>
    <xf numFmtId="38" fontId="5" fillId="0" borderId="2" xfId="3" applyFont="1" applyFill="1" applyBorder="1" applyProtection="1">
      <alignment vertical="center"/>
      <protection locked="0"/>
    </xf>
    <xf numFmtId="0" fontId="5" fillId="3" borderId="4" xfId="1" applyFont="1" applyFill="1" applyBorder="1" applyAlignment="1" applyProtection="1">
      <alignment horizontal="center" vertical="center" shrinkToFit="1"/>
      <protection locked="0"/>
    </xf>
    <xf numFmtId="0" fontId="5" fillId="0" borderId="5" xfId="1" applyFont="1" applyBorder="1" applyProtection="1">
      <alignment vertical="center"/>
      <protection locked="0"/>
    </xf>
    <xf numFmtId="0" fontId="5" fillId="4" borderId="5" xfId="1" applyFont="1" applyFill="1" applyBorder="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0" borderId="4" xfId="1" applyFont="1" applyBorder="1" applyProtection="1">
      <alignment vertical="center"/>
      <protection locked="0"/>
    </xf>
    <xf numFmtId="0" fontId="5" fillId="0" borderId="4" xfId="1" applyFont="1" applyFill="1" applyBorder="1" applyAlignment="1" applyProtection="1">
      <alignment horizontal="center" vertical="center" shrinkToFit="1"/>
      <protection locked="0"/>
    </xf>
    <xf numFmtId="0" fontId="5" fillId="6" borderId="4" xfId="1" applyFont="1" applyFill="1" applyBorder="1" applyAlignment="1" applyProtection="1">
      <alignment horizontal="center" vertical="center" shrinkToFit="1"/>
      <protection locked="0"/>
    </xf>
    <xf numFmtId="0" fontId="5" fillId="0" borderId="7" xfId="1" applyFont="1" applyBorder="1" applyProtection="1">
      <alignment vertical="center"/>
      <protection locked="0"/>
    </xf>
    <xf numFmtId="0" fontId="5" fillId="0" borderId="13" xfId="1" applyFont="1" applyBorder="1" applyAlignment="1" applyProtection="1">
      <alignment horizontal="center" vertical="center" shrinkToFit="1"/>
      <protection locked="0"/>
    </xf>
    <xf numFmtId="38" fontId="5" fillId="0" borderId="14" xfId="3" applyFont="1" applyBorder="1" applyAlignment="1" applyProtection="1">
      <alignment vertical="center" shrinkToFit="1"/>
      <protection locked="0"/>
    </xf>
    <xf numFmtId="38" fontId="5" fillId="0" borderId="13" xfId="3" applyFont="1" applyBorder="1" applyAlignment="1" applyProtection="1">
      <alignment vertical="center" shrinkToFit="1"/>
      <protection locked="0"/>
    </xf>
    <xf numFmtId="178" fontId="5" fillId="0" borderId="12" xfId="3" applyNumberFormat="1" applyFont="1" applyFill="1" applyBorder="1" applyAlignment="1" applyProtection="1">
      <alignment horizontal="center" vertical="center"/>
      <protection locked="0"/>
    </xf>
    <xf numFmtId="178" fontId="5" fillId="0" borderId="14" xfId="3" applyNumberFormat="1" applyFont="1" applyFill="1" applyBorder="1" applyAlignment="1" applyProtection="1">
      <alignment horizontal="center" vertical="center"/>
      <protection locked="0"/>
    </xf>
    <xf numFmtId="38" fontId="5" fillId="4" borderId="19" xfId="3" applyFont="1" applyFill="1" applyBorder="1" applyProtection="1">
      <alignment vertical="center"/>
      <protection locked="0"/>
    </xf>
    <xf numFmtId="0" fontId="5" fillId="4" borderId="1" xfId="1" applyFont="1" applyFill="1" applyBorder="1" applyAlignment="1" applyProtection="1">
      <alignment horizontal="center" vertical="center" shrinkToFit="1"/>
      <protection locked="0"/>
    </xf>
    <xf numFmtId="176" fontId="5" fillId="4" borderId="2" xfId="4" applyNumberFormat="1" applyFont="1" applyFill="1" applyBorder="1" applyAlignment="1" applyProtection="1">
      <alignment horizontal="center" vertical="center"/>
      <protection locked="0"/>
    </xf>
    <xf numFmtId="38" fontId="5" fillId="5" borderId="2" xfId="3" applyFont="1" applyFill="1" applyBorder="1" applyProtection="1">
      <alignment vertical="center"/>
      <protection locked="0"/>
    </xf>
    <xf numFmtId="38" fontId="5" fillId="3" borderId="2" xfId="3" applyFont="1" applyFill="1" applyBorder="1" applyProtection="1">
      <alignment vertical="center"/>
      <protection locked="0"/>
    </xf>
    <xf numFmtId="0" fontId="5" fillId="0" borderId="13" xfId="1" applyFont="1" applyBorder="1" applyProtection="1">
      <alignment vertical="center"/>
      <protection locked="0"/>
    </xf>
    <xf numFmtId="0" fontId="5" fillId="4" borderId="13" xfId="1" applyFont="1" applyFill="1" applyBorder="1" applyAlignment="1" applyProtection="1">
      <alignment horizontal="center" vertical="center"/>
      <protection locked="0"/>
    </xf>
    <xf numFmtId="0" fontId="5" fillId="3" borderId="1" xfId="1" applyFont="1" applyFill="1" applyBorder="1" applyAlignment="1" applyProtection="1">
      <alignment horizontal="center" vertical="center"/>
      <protection locked="0"/>
    </xf>
    <xf numFmtId="0" fontId="5" fillId="0" borderId="1" xfId="1" applyFont="1" applyBorder="1" applyProtection="1">
      <alignment vertical="center"/>
      <protection locked="0"/>
    </xf>
    <xf numFmtId="0" fontId="5" fillId="3" borderId="1" xfId="1" applyFont="1" applyFill="1" applyBorder="1" applyAlignment="1" applyProtection="1">
      <alignment horizontal="center" vertical="center" shrinkToFit="1"/>
      <protection locked="0"/>
    </xf>
    <xf numFmtId="0" fontId="5" fillId="0" borderId="1" xfId="1" applyFont="1" applyFill="1" applyBorder="1" applyAlignment="1" applyProtection="1">
      <alignment horizontal="center" vertical="center" shrinkToFit="1"/>
      <protection locked="0"/>
    </xf>
    <xf numFmtId="0" fontId="5" fillId="6" borderId="1" xfId="1" applyFont="1" applyFill="1" applyBorder="1" applyAlignment="1" applyProtection="1">
      <alignment horizontal="center" vertical="center" shrinkToFit="1"/>
      <protection locked="0"/>
    </xf>
    <xf numFmtId="0" fontId="5" fillId="0" borderId="2" xfId="1" applyFont="1" applyFill="1" applyBorder="1" applyAlignment="1" applyProtection="1">
      <alignment horizontal="center" vertical="center" shrinkToFit="1"/>
      <protection locked="0"/>
    </xf>
    <xf numFmtId="0" fontId="5" fillId="0" borderId="2" xfId="1" applyFont="1" applyBorder="1" applyAlignment="1" applyProtection="1">
      <alignment horizontal="center" vertical="center"/>
      <protection locked="0"/>
    </xf>
    <xf numFmtId="0" fontId="5" fillId="0" borderId="15" xfId="1" applyFont="1" applyBorder="1" applyProtection="1">
      <alignment vertical="center"/>
      <protection locked="0"/>
    </xf>
    <xf numFmtId="177" fontId="5" fillId="3" borderId="2" xfId="1" applyNumberFormat="1" applyFont="1" applyFill="1" applyBorder="1" applyAlignment="1" applyProtection="1">
      <alignment horizontal="center" vertical="center" shrinkToFit="1"/>
      <protection locked="0"/>
    </xf>
    <xf numFmtId="38" fontId="5" fillId="0" borderId="2" xfId="3" applyFont="1" applyBorder="1" applyProtection="1">
      <alignment vertical="center"/>
      <protection locked="0"/>
    </xf>
    <xf numFmtId="0" fontId="5" fillId="0" borderId="22" xfId="1" applyFont="1" applyBorder="1" applyAlignment="1" applyProtection="1">
      <alignment horizontal="center" vertical="center" shrinkToFit="1"/>
      <protection locked="0"/>
    </xf>
    <xf numFmtId="38" fontId="5" fillId="0" borderId="23" xfId="3" applyFont="1" applyBorder="1" applyAlignment="1" applyProtection="1">
      <alignment vertical="center" shrinkToFit="1"/>
      <protection locked="0"/>
    </xf>
    <xf numFmtId="38" fontId="5" fillId="0" borderId="22" xfId="3" applyFont="1" applyBorder="1" applyAlignment="1" applyProtection="1">
      <alignment vertical="center" shrinkToFit="1"/>
      <protection locked="0"/>
    </xf>
    <xf numFmtId="178" fontId="5" fillId="0" borderId="20" xfId="3" applyNumberFormat="1" applyFont="1" applyFill="1" applyBorder="1" applyAlignment="1" applyProtection="1">
      <alignment horizontal="center" vertical="center"/>
      <protection locked="0"/>
    </xf>
    <xf numFmtId="178" fontId="5" fillId="0" borderId="23" xfId="3" applyNumberFormat="1" applyFont="1" applyFill="1" applyBorder="1" applyAlignment="1" applyProtection="1">
      <alignment horizontal="center" vertical="center"/>
      <protection locked="0"/>
    </xf>
    <xf numFmtId="38" fontId="5" fillId="4" borderId="27" xfId="3" applyFont="1" applyFill="1" applyBorder="1" applyProtection="1">
      <alignment vertical="center"/>
      <protection locked="0"/>
    </xf>
    <xf numFmtId="0" fontId="5" fillId="4" borderId="2" xfId="1" applyFont="1" applyFill="1" applyBorder="1" applyAlignment="1" applyProtection="1">
      <alignment horizontal="center" vertical="center" shrinkToFit="1"/>
      <protection locked="0"/>
    </xf>
    <xf numFmtId="0" fontId="5" fillId="0" borderId="28" xfId="1" applyFont="1" applyBorder="1" applyProtection="1">
      <alignment vertical="center"/>
      <protection locked="0"/>
    </xf>
    <xf numFmtId="0" fontId="5" fillId="4" borderId="28" xfId="1" applyFont="1" applyFill="1" applyBorder="1" applyAlignment="1" applyProtection="1">
      <alignment horizontal="center" vertical="center"/>
      <protection locked="0"/>
    </xf>
    <xf numFmtId="0" fontId="5" fillId="3" borderId="2" xfId="1" applyFont="1" applyFill="1" applyBorder="1" applyAlignment="1" applyProtection="1">
      <alignment horizontal="center" vertical="center"/>
      <protection locked="0"/>
    </xf>
    <xf numFmtId="0" fontId="5" fillId="0" borderId="2" xfId="1" applyFont="1" applyBorder="1" applyProtection="1">
      <alignment vertical="center"/>
      <protection locked="0"/>
    </xf>
    <xf numFmtId="0" fontId="5" fillId="6" borderId="2" xfId="1" applyFont="1" applyFill="1" applyBorder="1" applyAlignment="1" applyProtection="1">
      <alignment horizontal="center" vertical="center" shrinkToFit="1"/>
      <protection locked="0"/>
    </xf>
    <xf numFmtId="0" fontId="5" fillId="0" borderId="29" xfId="1" applyFont="1" applyBorder="1" applyProtection="1">
      <alignment vertical="center"/>
      <protection locked="0"/>
    </xf>
    <xf numFmtId="0" fontId="0" fillId="0" borderId="0" xfId="1" applyFont="1" applyFill="1" applyAlignment="1" applyProtection="1">
      <alignment vertical="center" shrinkToFit="1"/>
      <protection locked="0"/>
    </xf>
    <xf numFmtId="0" fontId="3" fillId="7" borderId="1" xfId="1" applyFont="1" applyFill="1" applyBorder="1" applyProtection="1">
      <alignment vertical="center"/>
      <protection locked="0"/>
    </xf>
    <xf numFmtId="38" fontId="10" fillId="7" borderId="1" xfId="1" applyNumberFormat="1" applyFont="1" applyFill="1" applyBorder="1">
      <alignment vertical="center"/>
    </xf>
    <xf numFmtId="0" fontId="3" fillId="7" borderId="1" xfId="1" applyFont="1" applyFill="1" applyBorder="1" applyAlignment="1" applyProtection="1">
      <alignment horizontal="center" vertical="center"/>
      <protection locked="0"/>
    </xf>
    <xf numFmtId="0" fontId="3" fillId="7" borderId="13" xfId="1" applyFont="1" applyFill="1" applyBorder="1" applyProtection="1">
      <alignment vertical="center"/>
      <protection locked="0"/>
    </xf>
    <xf numFmtId="0" fontId="3" fillId="7" borderId="19" xfId="1" applyFont="1" applyFill="1" applyBorder="1" applyProtection="1">
      <alignment vertical="center"/>
      <protection locked="0"/>
    </xf>
    <xf numFmtId="0" fontId="3" fillId="7" borderId="14" xfId="1" applyFont="1" applyFill="1" applyBorder="1" applyProtection="1">
      <alignment vertical="center"/>
      <protection locked="0"/>
    </xf>
    <xf numFmtId="0" fontId="5" fillId="7" borderId="31" xfId="1" applyFont="1" applyFill="1" applyBorder="1" applyAlignment="1" applyProtection="1">
      <alignment horizontal="center" vertical="center"/>
      <protection locked="0"/>
    </xf>
    <xf numFmtId="0" fontId="5" fillId="7" borderId="34" xfId="1" applyFont="1" applyFill="1" applyBorder="1" applyAlignment="1" applyProtection="1">
      <alignment horizontal="center" vertical="center"/>
      <protection locked="0"/>
    </xf>
    <xf numFmtId="0" fontId="5" fillId="7" borderId="35" xfId="1" applyFont="1" applyFill="1" applyBorder="1" applyAlignment="1" applyProtection="1">
      <alignment horizontal="center" vertical="center"/>
      <protection locked="0"/>
    </xf>
    <xf numFmtId="38" fontId="5" fillId="7" borderId="30" xfId="1" applyNumberFormat="1" applyFont="1" applyFill="1" applyBorder="1" applyAlignment="1" applyProtection="1">
      <alignment horizontal="center" vertical="center"/>
      <protection locked="0"/>
    </xf>
    <xf numFmtId="38" fontId="5" fillId="7" borderId="31" xfId="1" applyNumberFormat="1" applyFont="1" applyFill="1" applyBorder="1" applyAlignment="1" applyProtection="1">
      <alignment horizontal="center" vertical="center"/>
      <protection locked="0"/>
    </xf>
    <xf numFmtId="38" fontId="5" fillId="7" borderId="30" xfId="3" applyFont="1" applyFill="1" applyBorder="1" applyProtection="1">
      <alignment vertical="center"/>
      <protection locked="0"/>
    </xf>
    <xf numFmtId="38" fontId="5" fillId="7" borderId="36" xfId="3" applyFont="1" applyFill="1" applyBorder="1" applyProtection="1">
      <alignment vertical="center"/>
      <protection locked="0"/>
    </xf>
    <xf numFmtId="0" fontId="5" fillId="7" borderId="31" xfId="1" applyNumberFormat="1" applyFont="1" applyFill="1" applyBorder="1" applyAlignment="1" applyProtection="1">
      <alignment horizontal="center" vertical="center"/>
      <protection locked="0"/>
    </xf>
    <xf numFmtId="0" fontId="5" fillId="7" borderId="31" xfId="1" applyFont="1" applyFill="1" applyBorder="1" applyAlignment="1" applyProtection="1">
      <alignment horizontal="center" vertical="center" shrinkToFit="1"/>
      <protection locked="0"/>
    </xf>
    <xf numFmtId="176" fontId="5" fillId="7" borderId="31" xfId="4" applyNumberFormat="1" applyFont="1" applyFill="1" applyBorder="1" applyAlignment="1" applyProtection="1">
      <alignment horizontal="center" vertical="center"/>
      <protection locked="0"/>
    </xf>
    <xf numFmtId="38" fontId="5" fillId="7" borderId="31" xfId="3" applyFont="1" applyFill="1" applyBorder="1" applyProtection="1">
      <alignment vertical="center"/>
      <protection locked="0"/>
    </xf>
    <xf numFmtId="38" fontId="5" fillId="5" borderId="31" xfId="3" applyFont="1" applyFill="1" applyBorder="1" applyProtection="1">
      <alignment vertical="center"/>
      <protection locked="0"/>
    </xf>
    <xf numFmtId="0" fontId="5" fillId="7" borderId="34" xfId="1" applyFont="1" applyFill="1" applyBorder="1" applyProtection="1">
      <alignment vertical="center"/>
      <protection locked="0"/>
    </xf>
    <xf numFmtId="0" fontId="5" fillId="7" borderId="31" xfId="1" applyFont="1" applyFill="1" applyBorder="1" applyProtection="1">
      <alignment vertical="center"/>
      <protection locked="0"/>
    </xf>
    <xf numFmtId="0" fontId="5" fillId="7" borderId="37" xfId="1" applyFont="1" applyFill="1" applyBorder="1" applyAlignment="1" applyProtection="1">
      <alignment horizontal="center" vertical="center"/>
      <protection locked="0"/>
    </xf>
    <xf numFmtId="0" fontId="5" fillId="7" borderId="35" xfId="1" applyFont="1" applyFill="1" applyBorder="1" applyProtection="1">
      <alignment vertical="center"/>
      <protection locked="0"/>
    </xf>
    <xf numFmtId="0" fontId="5" fillId="0" borderId="0" xfId="1" applyFont="1" applyFill="1" applyProtection="1">
      <alignment vertical="center"/>
      <protection locked="0"/>
    </xf>
    <xf numFmtId="0" fontId="0" fillId="0" borderId="0" xfId="1" applyFont="1" applyFill="1" applyAlignment="1" applyProtection="1">
      <alignment horizontal="center" shrinkToFit="1"/>
      <protection locked="0"/>
    </xf>
    <xf numFmtId="0" fontId="0" fillId="0" borderId="0" xfId="1" applyFont="1" applyFill="1" applyAlignment="1" applyProtection="1">
      <alignment shrinkToFit="1"/>
      <protection locked="0"/>
    </xf>
    <xf numFmtId="0" fontId="0" fillId="0" borderId="1" xfId="1" applyFont="1" applyFill="1" applyBorder="1" applyAlignment="1" applyProtection="1">
      <alignment horizontal="center" vertical="center"/>
      <protection locked="0"/>
    </xf>
    <xf numFmtId="0" fontId="11" fillId="0" borderId="1" xfId="1" applyFont="1" applyBorder="1" applyAlignment="1" applyProtection="1">
      <alignment horizontal="center" vertical="center" wrapText="1"/>
      <protection locked="0"/>
    </xf>
    <xf numFmtId="0" fontId="3" fillId="0" borderId="0" xfId="1" applyFont="1" applyFill="1" applyAlignment="1" applyProtection="1">
      <protection locked="0"/>
    </xf>
    <xf numFmtId="0" fontId="13" fillId="0" borderId="38" xfId="1" applyFont="1" applyFill="1" applyBorder="1" applyAlignment="1" applyProtection="1">
      <alignment horizontal="center" vertical="center" wrapText="1"/>
      <protection locked="0"/>
    </xf>
    <xf numFmtId="0" fontId="12" fillId="0" borderId="46" xfId="1" applyFont="1" applyFill="1" applyBorder="1" applyAlignment="1" applyProtection="1">
      <alignment horizontal="center" vertical="center" wrapText="1"/>
      <protection locked="0"/>
    </xf>
    <xf numFmtId="0" fontId="13" fillId="0" borderId="39" xfId="1" applyFont="1" applyFill="1" applyBorder="1" applyAlignment="1" applyProtection="1">
      <alignment horizontal="center" vertical="center" wrapText="1"/>
      <protection locked="0"/>
    </xf>
    <xf numFmtId="0" fontId="12" fillId="0" borderId="39" xfId="1" applyFont="1" applyFill="1" applyBorder="1" applyAlignment="1" applyProtection="1">
      <alignment horizontal="center" vertical="center" wrapText="1"/>
      <protection locked="0"/>
    </xf>
    <xf numFmtId="0" fontId="14" fillId="5" borderId="41" xfId="1" applyFont="1" applyFill="1" applyBorder="1" applyAlignment="1" applyProtection="1">
      <alignment horizontal="left" vertical="center" wrapText="1"/>
      <protection locked="0"/>
    </xf>
    <xf numFmtId="0" fontId="5" fillId="0" borderId="0" xfId="1" applyFont="1" applyAlignment="1" applyProtection="1">
      <alignment vertical="center" textRotation="255"/>
      <protection locked="0"/>
    </xf>
    <xf numFmtId="0" fontId="0" fillId="0" borderId="0" xfId="1" applyFont="1" applyProtection="1">
      <alignment vertical="center"/>
      <protection locked="0"/>
    </xf>
    <xf numFmtId="0" fontId="12" fillId="0" borderId="19" xfId="1" applyFont="1" applyFill="1" applyBorder="1" applyProtection="1">
      <alignment vertical="center"/>
      <protection locked="0"/>
    </xf>
    <xf numFmtId="0" fontId="5" fillId="0" borderId="1"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12" fillId="0" borderId="27" xfId="1" applyFont="1" applyFill="1" applyBorder="1" applyAlignment="1" applyProtection="1">
      <alignment vertical="center" wrapText="1"/>
      <protection locked="0"/>
    </xf>
    <xf numFmtId="0" fontId="12" fillId="0" borderId="28" xfId="1" applyFont="1" applyFill="1" applyBorder="1" applyAlignment="1" applyProtection="1">
      <alignment vertical="center" wrapText="1"/>
      <protection locked="0"/>
    </xf>
    <xf numFmtId="0" fontId="12" fillId="0" borderId="0" xfId="1" applyFont="1" applyFill="1" applyBorder="1" applyAlignment="1" applyProtection="1">
      <alignment vertical="center" wrapText="1"/>
      <protection locked="0"/>
    </xf>
    <xf numFmtId="0" fontId="12" fillId="0" borderId="44"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top" shrinkToFit="1"/>
      <protection locked="0"/>
    </xf>
    <xf numFmtId="0" fontId="12" fillId="0" borderId="46" xfId="1" applyFont="1" applyFill="1" applyBorder="1" applyAlignment="1" applyProtection="1">
      <alignment horizontal="center" vertical="center"/>
      <protection locked="0"/>
    </xf>
    <xf numFmtId="0" fontId="12" fillId="0" borderId="40" xfId="1" applyFont="1" applyFill="1" applyBorder="1" applyAlignment="1" applyProtection="1">
      <alignment horizontal="center" vertical="center"/>
      <protection locked="0"/>
    </xf>
    <xf numFmtId="0" fontId="13" fillId="0" borderId="50" xfId="1" applyFont="1" applyFill="1" applyBorder="1" applyAlignment="1" applyProtection="1">
      <alignment horizontal="center" vertical="center"/>
      <protection locked="0"/>
    </xf>
    <xf numFmtId="0" fontId="13" fillId="0" borderId="47"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wrapText="1"/>
      <protection locked="0"/>
    </xf>
    <xf numFmtId="0" fontId="13" fillId="6" borderId="39" xfId="1" applyFont="1" applyFill="1" applyBorder="1" applyAlignment="1">
      <alignment horizontal="center" vertical="top" shrinkToFit="1"/>
    </xf>
    <xf numFmtId="0" fontId="16" fillId="3" borderId="27" xfId="2" applyFont="1" applyFill="1" applyBorder="1" applyAlignment="1" applyProtection="1">
      <alignment horizontal="center" vertical="center" wrapText="1"/>
      <protection locked="0"/>
    </xf>
    <xf numFmtId="0" fontId="13" fillId="0" borderId="52" xfId="1" applyFont="1" applyFill="1" applyBorder="1" applyAlignment="1" applyProtection="1">
      <alignment horizontal="center" vertical="center"/>
      <protection locked="0"/>
    </xf>
    <xf numFmtId="0" fontId="13" fillId="0" borderId="19" xfId="1" applyFont="1" applyFill="1" applyBorder="1" applyAlignment="1" applyProtection="1">
      <alignment horizontal="center" vertical="center"/>
      <protection locked="0"/>
    </xf>
    <xf numFmtId="0" fontId="13" fillId="0" borderId="14" xfId="1" applyFont="1" applyFill="1" applyBorder="1" applyAlignment="1" applyProtection="1">
      <alignment horizontal="center" vertical="center"/>
      <protection locked="0"/>
    </xf>
    <xf numFmtId="0" fontId="12" fillId="0" borderId="47" xfId="1" applyFont="1" applyFill="1" applyBorder="1" applyAlignment="1" applyProtection="1">
      <alignment horizontal="center" vertical="center" wrapText="1"/>
      <protection locked="0"/>
    </xf>
    <xf numFmtId="0" fontId="12" fillId="0" borderId="41" xfId="1" applyFont="1" applyFill="1" applyBorder="1" applyAlignment="1" applyProtection="1">
      <alignment horizontal="center" vertical="center" wrapText="1"/>
      <protection locked="0"/>
    </xf>
    <xf numFmtId="0" fontId="13" fillId="0" borderId="46" xfId="1" applyFont="1" applyFill="1" applyBorder="1" applyAlignment="1" applyProtection="1">
      <alignment horizontal="center" wrapText="1"/>
      <protection locked="0"/>
    </xf>
    <xf numFmtId="0" fontId="20" fillId="8" borderId="47" xfId="2" applyFont="1" applyFill="1" applyBorder="1" applyAlignment="1" applyProtection="1">
      <alignment vertical="center" textRotation="255" shrinkToFit="1"/>
      <protection locked="0"/>
    </xf>
    <xf numFmtId="0" fontId="13" fillId="6" borderId="47" xfId="1" applyFont="1" applyFill="1" applyBorder="1" applyAlignment="1">
      <alignment horizontal="center" wrapText="1"/>
    </xf>
    <xf numFmtId="0" fontId="16" fillId="3" borderId="54" xfId="2" applyFont="1" applyFill="1" applyBorder="1" applyAlignment="1" applyProtection="1">
      <alignment horizontal="center" vertical="center" wrapText="1"/>
      <protection locked="0"/>
    </xf>
    <xf numFmtId="0" fontId="5" fillId="0" borderId="21" xfId="1" applyFont="1" applyBorder="1" applyAlignment="1" applyProtection="1">
      <alignment horizontal="center" vertical="center"/>
      <protection locked="0"/>
    </xf>
    <xf numFmtId="0" fontId="5" fillId="0" borderId="24" xfId="1" applyFont="1" applyBorder="1" applyAlignment="1" applyProtection="1">
      <alignment horizontal="center" vertical="center"/>
      <protection locked="0"/>
    </xf>
    <xf numFmtId="0" fontId="5" fillId="2" borderId="0" xfId="1" applyFont="1" applyFill="1" applyAlignment="1" applyProtection="1">
      <alignment horizontal="center" vertical="center" shrinkToFit="1"/>
      <protection locked="0"/>
    </xf>
    <xf numFmtId="0" fontId="22" fillId="2" borderId="0" xfId="1" applyFont="1" applyFill="1" applyProtection="1">
      <alignment vertical="center"/>
      <protection locked="0"/>
    </xf>
    <xf numFmtId="0" fontId="5" fillId="0" borderId="0" xfId="1" applyFont="1" applyBorder="1" applyAlignment="1" applyProtection="1">
      <alignment vertical="center" wrapText="1"/>
      <protection locked="0"/>
    </xf>
    <xf numFmtId="0" fontId="5" fillId="6" borderId="0" xfId="1" applyFont="1" applyFill="1" applyProtection="1">
      <alignment vertical="center"/>
      <protection locked="0"/>
    </xf>
    <xf numFmtId="0" fontId="5" fillId="6" borderId="0" xfId="1" applyFont="1" applyFill="1" applyAlignment="1" applyProtection="1">
      <alignment horizontal="center" vertical="center"/>
      <protection locked="0"/>
    </xf>
    <xf numFmtId="0" fontId="13" fillId="6" borderId="0" xfId="1" applyFont="1" applyFill="1" applyBorder="1" applyProtection="1">
      <alignment vertical="center"/>
      <protection locked="0"/>
    </xf>
    <xf numFmtId="0" fontId="13" fillId="6" borderId="0" xfId="1" applyFont="1" applyFill="1" applyBorder="1" applyAlignment="1" applyProtection="1">
      <alignment horizontal="center" vertical="center"/>
      <protection locked="0"/>
    </xf>
    <xf numFmtId="0" fontId="27" fillId="6" borderId="0" xfId="1" applyFont="1" applyFill="1" applyBorder="1" applyAlignment="1" applyProtection="1">
      <alignment horizontal="center" vertical="center"/>
      <protection locked="0"/>
    </xf>
    <xf numFmtId="0" fontId="5" fillId="6" borderId="0" xfId="1" applyFont="1" applyFill="1" applyBorder="1" applyProtection="1">
      <alignment vertical="center"/>
      <protection locked="0"/>
    </xf>
    <xf numFmtId="0" fontId="27" fillId="6" borderId="0" xfId="1" applyFont="1" applyFill="1" applyBorder="1" applyProtection="1">
      <alignment vertical="center"/>
      <protection locked="0"/>
    </xf>
    <xf numFmtId="0" fontId="6" fillId="0" borderId="0" xfId="1" applyFont="1" applyBorder="1" applyAlignment="1">
      <alignment vertical="center" wrapText="1"/>
    </xf>
    <xf numFmtId="0" fontId="27" fillId="6" borderId="0" xfId="1" applyFont="1" applyFill="1" applyBorder="1" applyAlignment="1" applyProtection="1">
      <alignment horizontal="center" vertical="center" wrapText="1"/>
      <protection locked="0"/>
    </xf>
    <xf numFmtId="0" fontId="27" fillId="6" borderId="1" xfId="1" applyFont="1" applyFill="1" applyBorder="1" applyProtection="1">
      <alignment vertical="center"/>
      <protection locked="0"/>
    </xf>
    <xf numFmtId="0" fontId="27" fillId="6" borderId="1" xfId="1" applyFont="1" applyFill="1" applyBorder="1" applyAlignment="1" applyProtection="1">
      <alignment horizontal="center" vertical="center"/>
      <protection locked="0"/>
    </xf>
    <xf numFmtId="0" fontId="27" fillId="6" borderId="0" xfId="1" applyFont="1" applyFill="1" applyBorder="1" applyAlignment="1" applyProtection="1">
      <alignment vertical="center"/>
      <protection locked="0"/>
    </xf>
    <xf numFmtId="0" fontId="27" fillId="6" borderId="1" xfId="1" applyFont="1" applyFill="1" applyBorder="1" applyAlignment="1">
      <alignment horizontal="center" vertical="center"/>
    </xf>
    <xf numFmtId="0" fontId="28" fillId="6" borderId="27" xfId="1" applyFont="1" applyFill="1" applyBorder="1" applyProtection="1">
      <alignment vertical="center"/>
      <protection locked="0"/>
    </xf>
    <xf numFmtId="0" fontId="27" fillId="6" borderId="0" xfId="1" applyFont="1" applyFill="1" applyBorder="1" applyAlignment="1" applyProtection="1">
      <alignment horizontal="left" vertical="center"/>
      <protection locked="0"/>
    </xf>
    <xf numFmtId="0" fontId="27" fillId="6" borderId="1" xfId="1" applyFont="1" applyFill="1" applyBorder="1" applyAlignment="1" applyProtection="1">
      <alignment horizontal="left" vertical="center"/>
      <protection locked="0"/>
    </xf>
    <xf numFmtId="0" fontId="27" fillId="6" borderId="0" xfId="1" applyFont="1" applyFill="1" applyBorder="1">
      <alignment vertical="center"/>
    </xf>
    <xf numFmtId="0" fontId="28" fillId="6" borderId="27" xfId="1" applyFont="1" applyFill="1" applyBorder="1" applyAlignment="1">
      <alignment vertical="center"/>
    </xf>
    <xf numFmtId="0" fontId="27" fillId="6" borderId="2" xfId="1" applyFont="1" applyFill="1" applyBorder="1" applyAlignment="1" applyProtection="1">
      <alignment vertical="center" textRotation="255" wrapText="1"/>
      <protection locked="0"/>
    </xf>
    <xf numFmtId="0" fontId="27" fillId="6" borderId="1" xfId="1" applyFont="1" applyFill="1" applyBorder="1" applyAlignment="1" applyProtection="1">
      <alignment vertical="center"/>
      <protection locked="0"/>
    </xf>
    <xf numFmtId="0" fontId="27" fillId="6" borderId="0" xfId="1" applyFont="1" applyFill="1" applyBorder="1" applyAlignment="1">
      <alignment vertical="center"/>
    </xf>
    <xf numFmtId="0" fontId="27" fillId="6" borderId="39" xfId="1" applyFont="1" applyFill="1" applyBorder="1" applyAlignment="1" applyProtection="1">
      <alignment vertical="center" textRotation="255" wrapText="1"/>
      <protection locked="0"/>
    </xf>
    <xf numFmtId="0" fontId="27" fillId="6" borderId="0" xfId="1" applyFont="1" applyFill="1" applyBorder="1" applyAlignment="1" applyProtection="1">
      <alignment vertical="center" wrapText="1"/>
      <protection locked="0"/>
    </xf>
    <xf numFmtId="0" fontId="27" fillId="6" borderId="47" xfId="1" applyFont="1" applyFill="1" applyBorder="1" applyAlignment="1" applyProtection="1">
      <alignment vertical="center" textRotation="255" wrapText="1"/>
      <protection locked="0"/>
    </xf>
    <xf numFmtId="0" fontId="28" fillId="6" borderId="1" xfId="1" applyFont="1" applyFill="1" applyBorder="1" applyAlignment="1" applyProtection="1">
      <alignment horizontal="center" vertical="center"/>
      <protection locked="0"/>
    </xf>
    <xf numFmtId="0" fontId="27" fillId="6" borderId="27" xfId="1" applyFont="1" applyFill="1" applyBorder="1" applyAlignment="1" applyProtection="1">
      <alignment vertical="center"/>
      <protection locked="0"/>
    </xf>
    <xf numFmtId="0" fontId="26" fillId="6" borderId="0" xfId="1" applyFont="1" applyFill="1" applyBorder="1" applyProtection="1">
      <alignment vertical="center"/>
      <protection locked="0"/>
    </xf>
    <xf numFmtId="0" fontId="30" fillId="6" borderId="0" xfId="1" applyFont="1" applyFill="1" applyBorder="1" applyProtection="1">
      <alignment vertical="center"/>
      <protection locked="0"/>
    </xf>
    <xf numFmtId="0" fontId="31" fillId="6" borderId="0" xfId="1" applyFont="1" applyFill="1">
      <alignment vertical="center"/>
    </xf>
    <xf numFmtId="0" fontId="32" fillId="6" borderId="40" xfId="1" applyFont="1" applyFill="1" applyBorder="1" applyAlignment="1">
      <alignment vertical="center"/>
    </xf>
    <xf numFmtId="0" fontId="32" fillId="6" borderId="46" xfId="1" applyFont="1" applyFill="1" applyBorder="1" applyAlignment="1">
      <alignment vertical="center"/>
    </xf>
    <xf numFmtId="0" fontId="32" fillId="6" borderId="1" xfId="1" applyFont="1" applyFill="1" applyBorder="1" applyAlignment="1">
      <alignment vertical="center"/>
    </xf>
    <xf numFmtId="0" fontId="32" fillId="6" borderId="13" xfId="1" applyFont="1" applyFill="1" applyBorder="1" applyAlignment="1">
      <alignment vertical="center"/>
    </xf>
    <xf numFmtId="0" fontId="33" fillId="2" borderId="0" xfId="1" applyFont="1" applyFill="1" applyProtection="1">
      <alignment vertical="center"/>
      <protection locked="0"/>
    </xf>
    <xf numFmtId="38" fontId="34" fillId="0" borderId="1" xfId="3" applyFont="1" applyFill="1" applyBorder="1" applyAlignment="1">
      <alignment vertical="center" wrapText="1"/>
    </xf>
    <xf numFmtId="38" fontId="34" fillId="0" borderId="2" xfId="3" applyFont="1" applyBorder="1" applyAlignment="1" applyProtection="1">
      <alignment vertical="center" wrapText="1"/>
      <protection locked="0"/>
    </xf>
    <xf numFmtId="38" fontId="34" fillId="0" borderId="2" xfId="3" applyFont="1" applyFill="1" applyBorder="1" applyAlignment="1" applyProtection="1">
      <alignment vertical="center" wrapText="1"/>
      <protection locked="0"/>
    </xf>
    <xf numFmtId="38" fontId="5" fillId="9" borderId="26" xfId="3" applyFont="1" applyFill="1" applyBorder="1" applyProtection="1">
      <alignment vertical="center"/>
      <protection locked="0"/>
    </xf>
    <xf numFmtId="38" fontId="5" fillId="9" borderId="18" xfId="3" applyFont="1" applyFill="1" applyBorder="1" applyProtection="1">
      <alignment vertical="center"/>
      <protection locked="0"/>
    </xf>
    <xf numFmtId="38" fontId="5" fillId="9" borderId="9" xfId="3" applyFont="1" applyFill="1" applyBorder="1" applyProtection="1">
      <alignment vertical="center"/>
      <protection locked="0"/>
    </xf>
    <xf numFmtId="38" fontId="5" fillId="3" borderId="4" xfId="3" applyFont="1" applyFill="1" applyBorder="1" applyProtection="1">
      <alignment vertical="center"/>
      <protection locked="0"/>
    </xf>
    <xf numFmtId="38" fontId="5" fillId="0" borderId="4" xfId="3" applyFont="1" applyFill="1" applyBorder="1" applyProtection="1">
      <alignment vertical="center"/>
      <protection locked="0"/>
    </xf>
    <xf numFmtId="38" fontId="5" fillId="5" borderId="4" xfId="3" applyFont="1" applyFill="1" applyBorder="1" applyProtection="1">
      <alignment vertical="center"/>
      <protection locked="0"/>
    </xf>
    <xf numFmtId="38" fontId="34" fillId="0" borderId="4" xfId="3" applyFont="1" applyFill="1" applyBorder="1" applyAlignment="1" applyProtection="1">
      <alignment vertical="center" wrapText="1"/>
      <protection locked="0"/>
    </xf>
    <xf numFmtId="176" fontId="5" fillId="4" borderId="4" xfId="4" applyNumberFormat="1" applyFont="1" applyFill="1" applyBorder="1" applyAlignment="1" applyProtection="1">
      <alignment horizontal="center" vertical="center"/>
      <protection locked="0"/>
    </xf>
    <xf numFmtId="178" fontId="5" fillId="4" borderId="25" xfId="3" applyNumberFormat="1" applyFont="1" applyFill="1" applyBorder="1" applyAlignment="1" applyProtection="1">
      <alignment horizontal="center" vertical="center"/>
      <protection locked="0"/>
    </xf>
    <xf numFmtId="178" fontId="5" fillId="4" borderId="23" xfId="3" applyNumberFormat="1" applyFont="1" applyFill="1" applyBorder="1" applyAlignment="1" applyProtection="1">
      <alignment horizontal="center" vertical="center"/>
      <protection locked="0"/>
    </xf>
    <xf numFmtId="178" fontId="5" fillId="4" borderId="16" xfId="3" applyNumberFormat="1" applyFont="1" applyFill="1" applyBorder="1" applyAlignment="1" applyProtection="1">
      <alignment horizontal="center" vertical="center"/>
      <protection locked="0"/>
    </xf>
    <xf numFmtId="178" fontId="5" fillId="4" borderId="17" xfId="3" applyNumberFormat="1" applyFont="1" applyFill="1" applyBorder="1" applyAlignment="1" applyProtection="1">
      <alignment horizontal="center" vertical="center"/>
      <protection locked="0"/>
    </xf>
    <xf numFmtId="178" fontId="5" fillId="4" borderId="58" xfId="3" applyNumberFormat="1" applyFont="1" applyFill="1" applyBorder="1" applyAlignment="1" applyProtection="1">
      <alignment horizontal="center" vertical="center"/>
      <protection locked="0"/>
    </xf>
    <xf numFmtId="178" fontId="5" fillId="4" borderId="6" xfId="3" applyNumberFormat="1" applyFont="1" applyFill="1" applyBorder="1" applyAlignment="1" applyProtection="1">
      <alignment horizontal="center" vertical="center"/>
      <protection locked="0"/>
    </xf>
    <xf numFmtId="179" fontId="5" fillId="0" borderId="1" xfId="3" applyNumberFormat="1" applyFont="1" applyFill="1" applyBorder="1" applyAlignment="1" applyProtection="1">
      <alignment horizontal="center" vertical="center" shrinkToFit="1"/>
      <protection locked="0"/>
    </xf>
    <xf numFmtId="179" fontId="5" fillId="0" borderId="1" xfId="1" applyNumberFormat="1" applyFont="1" applyBorder="1" applyAlignment="1" applyProtection="1">
      <alignment horizontal="center" vertical="center"/>
      <protection locked="0"/>
    </xf>
    <xf numFmtId="0" fontId="35" fillId="0" borderId="47" xfId="1" applyFont="1" applyFill="1" applyBorder="1" applyAlignment="1" applyProtection="1">
      <alignment vertical="center" textRotation="255" shrinkToFit="1"/>
      <protection locked="0"/>
    </xf>
    <xf numFmtId="0" fontId="35" fillId="0" borderId="47" xfId="1" applyFont="1" applyFill="1" applyBorder="1" applyAlignment="1" applyProtection="1">
      <alignment vertical="center" shrinkToFit="1"/>
      <protection locked="0"/>
    </xf>
    <xf numFmtId="0" fontId="35" fillId="0" borderId="47" xfId="1" applyFont="1" applyFill="1" applyBorder="1" applyAlignment="1" applyProtection="1">
      <alignment vertical="center" wrapText="1" shrinkToFit="1"/>
      <protection locked="0"/>
    </xf>
    <xf numFmtId="0" fontId="38" fillId="0" borderId="46" xfId="2" applyFont="1" applyBorder="1" applyAlignment="1" applyProtection="1">
      <alignment vertical="center" wrapText="1"/>
      <protection locked="0"/>
    </xf>
    <xf numFmtId="0" fontId="38" fillId="0" borderId="40" xfId="2" applyFont="1" applyBorder="1" applyAlignment="1" applyProtection="1">
      <alignment vertical="center" wrapText="1"/>
      <protection locked="0"/>
    </xf>
    <xf numFmtId="0" fontId="38" fillId="0" borderId="27" xfId="2" applyFont="1" applyBorder="1" applyAlignment="1" applyProtection="1">
      <alignment vertical="center" wrapText="1"/>
      <protection locked="0"/>
    </xf>
    <xf numFmtId="0" fontId="38" fillId="0" borderId="28" xfId="2" applyFont="1" applyBorder="1" applyAlignment="1" applyProtection="1">
      <alignment vertical="center" wrapText="1"/>
      <protection locked="0"/>
    </xf>
    <xf numFmtId="0" fontId="38" fillId="0" borderId="0" xfId="2" applyFont="1" applyBorder="1" applyAlignment="1" applyProtection="1">
      <alignment vertical="center" wrapText="1"/>
      <protection locked="0"/>
    </xf>
    <xf numFmtId="0" fontId="38" fillId="0" borderId="4" xfId="2" applyFont="1" applyBorder="1" applyAlignment="1" applyProtection="1">
      <alignment horizontal="center" vertical="center" wrapText="1"/>
      <protection locked="0"/>
    </xf>
    <xf numFmtId="0" fontId="41" fillId="2" borderId="0" xfId="1" applyFont="1" applyFill="1" applyAlignment="1" applyProtection="1">
      <alignment vertical="center"/>
      <protection locked="0"/>
    </xf>
    <xf numFmtId="0" fontId="12" fillId="0" borderId="40" xfId="1" applyFont="1" applyFill="1" applyBorder="1" applyAlignment="1" applyProtection="1">
      <alignment vertical="center" wrapText="1"/>
      <protection locked="0"/>
    </xf>
    <xf numFmtId="0" fontId="5" fillId="0" borderId="23"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0" borderId="6" xfId="1" applyFont="1" applyBorder="1" applyAlignment="1" applyProtection="1">
      <alignment horizontal="center" vertical="center"/>
      <protection locked="0"/>
    </xf>
    <xf numFmtId="0" fontId="5" fillId="7" borderId="62" xfId="1" applyFont="1" applyFill="1" applyBorder="1" applyAlignment="1" applyProtection="1">
      <alignment horizontal="center" vertical="center"/>
      <protection locked="0"/>
    </xf>
    <xf numFmtId="0" fontId="5" fillId="0" borderId="62" xfId="1" applyFont="1" applyBorder="1" applyAlignment="1" applyProtection="1">
      <alignment horizontal="center" vertical="center"/>
      <protection locked="0"/>
    </xf>
    <xf numFmtId="0" fontId="5" fillId="0" borderId="63" xfId="1" applyFont="1" applyBorder="1" applyAlignment="1" applyProtection="1">
      <alignment horizontal="center" vertical="center"/>
      <protection locked="0"/>
    </xf>
    <xf numFmtId="0" fontId="5" fillId="7" borderId="33" xfId="1" applyFont="1" applyFill="1" applyBorder="1" applyAlignment="1" applyProtection="1">
      <alignment horizontal="center" vertical="center"/>
      <protection locked="0"/>
    </xf>
    <xf numFmtId="0" fontId="5" fillId="7" borderId="32" xfId="1" applyFont="1" applyFill="1" applyBorder="1" applyAlignment="1" applyProtection="1">
      <alignment horizontal="center" vertical="center"/>
      <protection locked="0"/>
    </xf>
    <xf numFmtId="0" fontId="12" fillId="0" borderId="41" xfId="1" applyFont="1" applyFill="1" applyBorder="1" applyAlignment="1" applyProtection="1">
      <alignment vertical="center" wrapText="1"/>
      <protection locked="0"/>
    </xf>
    <xf numFmtId="0" fontId="12" fillId="0" borderId="44" xfId="1" applyFont="1" applyFill="1" applyBorder="1" applyAlignment="1" applyProtection="1">
      <alignment vertical="center" wrapText="1"/>
      <protection locked="0"/>
    </xf>
    <xf numFmtId="0" fontId="0" fillId="0" borderId="14" xfId="1" applyFont="1" applyBorder="1" applyAlignment="1" applyProtection="1">
      <alignment horizontal="left" vertical="center" wrapText="1"/>
      <protection locked="0"/>
    </xf>
    <xf numFmtId="0" fontId="3" fillId="0" borderId="19" xfId="1" applyFont="1" applyBorder="1" applyAlignment="1" applyProtection="1">
      <alignment horizontal="left" vertical="center" wrapText="1"/>
      <protection locked="0"/>
    </xf>
    <xf numFmtId="0" fontId="3" fillId="0" borderId="13" xfId="1" applyFont="1" applyBorder="1" applyAlignment="1" applyProtection="1">
      <alignment horizontal="left" vertical="center" wrapText="1"/>
      <protection locked="0"/>
    </xf>
    <xf numFmtId="0" fontId="38" fillId="0" borderId="41" xfId="2" applyFont="1" applyBorder="1" applyAlignment="1" applyProtection="1">
      <alignment horizontal="center" vertical="center" wrapText="1"/>
      <protection locked="0"/>
    </xf>
    <xf numFmtId="0" fontId="38" fillId="0" borderId="40" xfId="2" applyFont="1" applyBorder="1" applyAlignment="1" applyProtection="1">
      <alignment horizontal="center" vertical="center" wrapText="1"/>
      <protection locked="0"/>
    </xf>
    <xf numFmtId="0" fontId="36" fillId="0" borderId="47" xfId="1" applyFont="1" applyFill="1" applyBorder="1" applyAlignment="1" applyProtection="1">
      <alignment vertical="center" wrapText="1"/>
      <protection locked="0"/>
    </xf>
    <xf numFmtId="0" fontId="36" fillId="0" borderId="39" xfId="1" applyFont="1" applyFill="1" applyBorder="1" applyAlignment="1" applyProtection="1">
      <alignment vertical="center" wrapText="1"/>
      <protection locked="0"/>
    </xf>
    <xf numFmtId="0" fontId="39" fillId="0" borderId="41" xfId="2" applyFont="1" applyBorder="1" applyAlignment="1" applyProtection="1">
      <alignment vertical="center" wrapText="1"/>
      <protection locked="0"/>
    </xf>
    <xf numFmtId="0" fontId="38" fillId="0" borderId="44" xfId="2" applyFont="1" applyBorder="1" applyAlignment="1" applyProtection="1">
      <alignment vertical="center" wrapText="1"/>
      <protection locked="0"/>
    </xf>
    <xf numFmtId="0" fontId="0" fillId="0" borderId="14" xfId="1" applyFont="1" applyBorder="1" applyAlignment="1" applyProtection="1">
      <alignment horizontal="left" vertical="center" shrinkToFit="1"/>
      <protection locked="0"/>
    </xf>
    <xf numFmtId="0" fontId="0" fillId="0" borderId="19" xfId="1" applyFont="1" applyBorder="1" applyAlignment="1" applyProtection="1">
      <alignment horizontal="left" vertical="center" shrinkToFit="1"/>
      <protection locked="0"/>
    </xf>
    <xf numFmtId="0" fontId="0" fillId="0" borderId="13" xfId="1" applyFont="1" applyBorder="1" applyAlignment="1" applyProtection="1">
      <alignment horizontal="left" vertical="center" shrinkToFit="1"/>
      <protection locked="0"/>
    </xf>
    <xf numFmtId="0" fontId="36" fillId="0" borderId="41" xfId="1" applyFont="1" applyFill="1" applyBorder="1" applyAlignment="1" applyProtection="1">
      <alignment vertical="center" wrapText="1"/>
      <protection locked="0"/>
    </xf>
    <xf numFmtId="0" fontId="36" fillId="0" borderId="44" xfId="1" applyFont="1" applyFill="1" applyBorder="1" applyAlignment="1" applyProtection="1">
      <alignment vertical="center" wrapText="1"/>
      <protection locked="0"/>
    </xf>
    <xf numFmtId="0" fontId="39" fillId="0" borderId="47" xfId="2" applyFont="1" applyBorder="1" applyAlignment="1" applyProtection="1">
      <alignment vertical="center" wrapText="1"/>
      <protection locked="0"/>
    </xf>
    <xf numFmtId="0" fontId="38" fillId="0" borderId="39" xfId="2" applyFont="1" applyBorder="1" applyAlignment="1" applyProtection="1">
      <alignment vertical="center" wrapText="1"/>
      <protection locked="0"/>
    </xf>
    <xf numFmtId="0" fontId="13" fillId="0" borderId="47" xfId="1" applyFont="1" applyFill="1" applyBorder="1" applyAlignment="1" applyProtection="1">
      <alignment horizontal="center" vertical="center" wrapText="1"/>
      <protection locked="0"/>
    </xf>
    <xf numFmtId="0" fontId="13" fillId="0" borderId="39" xfId="1" applyFont="1" applyFill="1" applyBorder="1" applyAlignment="1" applyProtection="1">
      <alignment horizontal="center" vertical="center" wrapText="1"/>
      <protection locked="0"/>
    </xf>
    <xf numFmtId="0" fontId="13" fillId="0" borderId="47" xfId="1" applyFont="1" applyFill="1" applyBorder="1" applyAlignment="1" applyProtection="1">
      <alignment horizontal="center" vertical="center"/>
      <protection locked="0"/>
    </xf>
    <xf numFmtId="0" fontId="13" fillId="0" borderId="39" xfId="1" applyFont="1" applyFill="1" applyBorder="1" applyAlignment="1" applyProtection="1">
      <alignment horizontal="center" vertical="center"/>
      <protection locked="0"/>
    </xf>
    <xf numFmtId="0" fontId="13" fillId="0" borderId="47" xfId="1" applyFont="1" applyFill="1" applyBorder="1" applyAlignment="1" applyProtection="1">
      <alignment horizontal="center" vertical="center" shrinkToFit="1"/>
      <protection locked="0"/>
    </xf>
    <xf numFmtId="0" fontId="13" fillId="0" borderId="39" xfId="1" applyFont="1" applyFill="1" applyBorder="1" applyAlignment="1" applyProtection="1">
      <alignment horizontal="center" vertical="center" shrinkToFit="1"/>
      <protection locked="0"/>
    </xf>
    <xf numFmtId="0" fontId="12" fillId="0" borderId="41" xfId="1" applyFont="1" applyFill="1" applyBorder="1" applyAlignment="1" applyProtection="1">
      <alignment horizontal="center" vertical="center" wrapText="1"/>
      <protection locked="0"/>
    </xf>
    <xf numFmtId="0" fontId="12" fillId="0" borderId="39" xfId="1" applyFont="1" applyFill="1" applyBorder="1" applyAlignment="1" applyProtection="1">
      <alignment horizontal="center" vertical="center" wrapText="1"/>
      <protection locked="0"/>
    </xf>
    <xf numFmtId="0" fontId="35" fillId="0" borderId="47" xfId="1" applyFont="1" applyFill="1" applyBorder="1" applyAlignment="1" applyProtection="1">
      <alignment horizontal="center" vertical="center" textRotation="255" wrapText="1"/>
      <protection locked="0"/>
    </xf>
    <xf numFmtId="0" fontId="35" fillId="0" borderId="39" xfId="1" applyFont="1" applyFill="1" applyBorder="1" applyAlignment="1" applyProtection="1">
      <alignment horizontal="center" vertical="center" textRotation="255" wrapText="1"/>
      <protection locked="0"/>
    </xf>
    <xf numFmtId="0" fontId="35" fillId="0" borderId="47" xfId="1" applyFont="1" applyFill="1" applyBorder="1" applyAlignment="1" applyProtection="1">
      <alignment horizontal="center" vertical="center"/>
      <protection locked="0"/>
    </xf>
    <xf numFmtId="0" fontId="35" fillId="0" borderId="39" xfId="1" applyFont="1" applyFill="1" applyBorder="1" applyAlignment="1" applyProtection="1">
      <alignment horizontal="center" vertical="center"/>
      <protection locked="0"/>
    </xf>
    <xf numFmtId="0" fontId="35" fillId="0" borderId="14" xfId="1" applyFont="1" applyFill="1" applyBorder="1" applyAlignment="1" applyProtection="1">
      <alignment horizontal="center" vertical="center" shrinkToFit="1"/>
      <protection locked="0"/>
    </xf>
    <xf numFmtId="0" fontId="35" fillId="0" borderId="19" xfId="1" applyFont="1" applyFill="1" applyBorder="1" applyAlignment="1" applyProtection="1">
      <alignment horizontal="center" vertical="center" shrinkToFit="1"/>
      <protection locked="0"/>
    </xf>
    <xf numFmtId="0" fontId="35" fillId="0" borderId="13" xfId="1" applyFont="1" applyFill="1" applyBorder="1" applyAlignment="1" applyProtection="1">
      <alignment horizontal="center" vertical="center" shrinkToFit="1"/>
      <protection locked="0"/>
    </xf>
    <xf numFmtId="0" fontId="35" fillId="0" borderId="1" xfId="1" applyFont="1" applyFill="1" applyBorder="1" applyAlignment="1" applyProtection="1">
      <alignment horizontal="center" vertical="center" shrinkToFit="1"/>
      <protection locked="0"/>
    </xf>
    <xf numFmtId="0" fontId="13" fillId="0" borderId="47" xfId="1" applyFont="1" applyFill="1" applyBorder="1" applyAlignment="1" applyProtection="1">
      <alignment horizontal="center" vertical="center" textRotation="255" wrapText="1"/>
      <protection locked="0"/>
    </xf>
    <xf numFmtId="0" fontId="13" fillId="0" borderId="39" xfId="1" applyFont="1" applyFill="1" applyBorder="1" applyAlignment="1" applyProtection="1">
      <alignment horizontal="center" vertical="center" textRotation="255" wrapText="1"/>
      <protection locked="0"/>
    </xf>
    <xf numFmtId="0" fontId="36" fillId="0" borderId="19" xfId="1" applyFont="1" applyFill="1" applyBorder="1" applyAlignment="1" applyProtection="1">
      <alignment horizontal="distributed" vertical="center" wrapText="1" indent="5"/>
      <protection locked="0"/>
    </xf>
    <xf numFmtId="0" fontId="0" fillId="0" borderId="1" xfId="1" applyFont="1" applyBorder="1" applyAlignment="1" applyProtection="1">
      <alignment horizontal="center" vertical="center" wrapText="1"/>
      <protection locked="0"/>
    </xf>
    <xf numFmtId="0" fontId="13" fillId="0" borderId="38" xfId="1" applyFont="1" applyFill="1" applyBorder="1" applyAlignment="1" applyProtection="1">
      <alignment vertical="center" wrapText="1"/>
      <protection locked="0"/>
    </xf>
    <xf numFmtId="0" fontId="37" fillId="0" borderId="51" xfId="2" applyFont="1" applyBorder="1" applyAlignment="1" applyProtection="1">
      <alignment vertical="center" wrapText="1"/>
      <protection locked="0"/>
    </xf>
    <xf numFmtId="0" fontId="40" fillId="0" borderId="49" xfId="2" applyFont="1" applyBorder="1" applyAlignment="1" applyProtection="1">
      <alignment vertical="center" wrapText="1"/>
      <protection locked="0"/>
    </xf>
    <xf numFmtId="0" fontId="40" fillId="0" borderId="43" xfId="2" applyFont="1" applyBorder="1" applyAlignment="1" applyProtection="1">
      <alignment vertical="center" wrapText="1"/>
      <protection locked="0"/>
    </xf>
    <xf numFmtId="0" fontId="38" fillId="0" borderId="8" xfId="2" applyFont="1" applyBorder="1" applyAlignment="1" applyProtection="1">
      <alignment vertical="center" wrapText="1"/>
      <protection locked="0"/>
    </xf>
    <xf numFmtId="0" fontId="12" fillId="0" borderId="47" xfId="1" applyFont="1" applyFill="1" applyBorder="1" applyAlignment="1" applyProtection="1">
      <alignment vertical="center" wrapText="1"/>
      <protection locked="0"/>
    </xf>
    <xf numFmtId="0" fontId="12" fillId="0" borderId="11" xfId="1" applyFont="1" applyFill="1" applyBorder="1" applyAlignment="1" applyProtection="1">
      <alignment vertical="center" wrapText="1"/>
      <protection locked="0"/>
    </xf>
    <xf numFmtId="0" fontId="12" fillId="0" borderId="47" xfId="1" applyFont="1" applyFill="1" applyBorder="1" applyAlignment="1" applyProtection="1">
      <alignment horizontal="left" vertical="center" wrapText="1"/>
      <protection locked="0"/>
    </xf>
    <xf numFmtId="0" fontId="12" fillId="0" borderId="39" xfId="1" applyFont="1" applyFill="1" applyBorder="1" applyAlignment="1" applyProtection="1">
      <alignment horizontal="left" vertical="center" wrapText="1"/>
      <protection locked="0"/>
    </xf>
    <xf numFmtId="0" fontId="12" fillId="0" borderId="39" xfId="1" applyFont="1" applyFill="1" applyBorder="1" applyAlignment="1" applyProtection="1">
      <alignment vertical="center" wrapText="1"/>
      <protection locked="0"/>
    </xf>
    <xf numFmtId="0" fontId="12" fillId="0" borderId="48" xfId="1" applyFont="1" applyFill="1" applyBorder="1" applyAlignment="1" applyProtection="1">
      <alignment vertical="center" wrapText="1"/>
      <protection locked="0"/>
    </xf>
    <xf numFmtId="0" fontId="12" fillId="0" borderId="45" xfId="1" applyFont="1" applyFill="1" applyBorder="1" applyAlignment="1" applyProtection="1">
      <alignment vertical="center" wrapText="1"/>
      <protection locked="0"/>
    </xf>
    <xf numFmtId="0" fontId="12" fillId="0" borderId="11" xfId="1" applyFont="1" applyFill="1" applyBorder="1" applyAlignment="1" applyProtection="1">
      <alignment horizontal="left" vertical="center" wrapText="1"/>
      <protection locked="0"/>
    </xf>
    <xf numFmtId="0" fontId="12" fillId="0" borderId="47" xfId="1" applyFont="1" applyFill="1" applyBorder="1" applyAlignment="1" applyProtection="1">
      <alignment horizontal="center" vertical="center" wrapText="1"/>
      <protection locked="0"/>
    </xf>
    <xf numFmtId="0" fontId="16" fillId="0" borderId="39" xfId="2" applyFont="1" applyBorder="1" applyAlignment="1" applyProtection="1">
      <alignment horizontal="center" vertical="center" wrapText="1"/>
      <protection locked="0"/>
    </xf>
    <xf numFmtId="0" fontId="6" fillId="3" borderId="55" xfId="1" applyFont="1" applyFill="1" applyBorder="1" applyAlignment="1" applyProtection="1">
      <alignment horizontal="center" vertical="center" wrapText="1"/>
      <protection locked="0"/>
    </xf>
    <xf numFmtId="0" fontId="6" fillId="3" borderId="54" xfId="1" applyFont="1" applyFill="1" applyBorder="1" applyAlignment="1" applyProtection="1">
      <alignment horizontal="center" vertical="center" wrapText="1"/>
      <protection locked="0"/>
    </xf>
    <xf numFmtId="0" fontId="6" fillId="3" borderId="17" xfId="1" applyFont="1" applyFill="1" applyBorder="1" applyAlignment="1" applyProtection="1">
      <alignment horizontal="center" vertical="center" wrapText="1"/>
      <protection locked="0"/>
    </xf>
    <xf numFmtId="0" fontId="6" fillId="3" borderId="27" xfId="1" applyFont="1" applyFill="1" applyBorder="1" applyAlignment="1" applyProtection="1">
      <alignment horizontal="center" vertical="center" wrapText="1"/>
      <protection locked="0"/>
    </xf>
    <xf numFmtId="0" fontId="13" fillId="6" borderId="39" xfId="1" applyFont="1" applyFill="1" applyBorder="1" applyAlignment="1">
      <alignment horizontal="center" vertical="top" textRotation="255" wrapText="1"/>
    </xf>
    <xf numFmtId="0" fontId="12" fillId="0" borderId="39" xfId="1" applyFont="1" applyFill="1" applyBorder="1" applyAlignment="1" applyProtection="1">
      <alignment horizontal="center" vertical="top" wrapText="1"/>
      <protection locked="0"/>
    </xf>
    <xf numFmtId="0" fontId="17" fillId="0" borderId="16" xfId="1" applyFont="1" applyFill="1" applyBorder="1" applyAlignment="1" applyProtection="1">
      <alignment vertical="center" wrapText="1"/>
      <protection locked="0"/>
    </xf>
    <xf numFmtId="0" fontId="16" fillId="0" borderId="28" xfId="2" applyFont="1" applyBorder="1" applyAlignment="1" applyProtection="1">
      <alignment vertical="center" wrapText="1"/>
      <protection locked="0"/>
    </xf>
    <xf numFmtId="0" fontId="12" fillId="0" borderId="50" xfId="1" applyFont="1" applyFill="1" applyBorder="1" applyAlignment="1" applyProtection="1">
      <alignment vertical="center" wrapText="1"/>
      <protection locked="0"/>
    </xf>
    <xf numFmtId="0" fontId="12" fillId="0" borderId="38" xfId="1" applyFont="1" applyFill="1" applyBorder="1" applyAlignment="1" applyProtection="1">
      <alignment vertical="center" wrapText="1"/>
      <protection locked="0"/>
    </xf>
    <xf numFmtId="0" fontId="36" fillId="0" borderId="53" xfId="1" applyFont="1" applyFill="1" applyBorder="1" applyAlignment="1" applyProtection="1">
      <alignment horizontal="distributed" vertical="center" indent="3"/>
      <protection locked="0"/>
    </xf>
    <xf numFmtId="0" fontId="36" fillId="0" borderId="19" xfId="1" applyFont="1" applyFill="1" applyBorder="1" applyAlignment="1" applyProtection="1">
      <alignment horizontal="distributed" vertical="center" indent="3"/>
      <protection locked="0"/>
    </xf>
    <xf numFmtId="0" fontId="36" fillId="0" borderId="13" xfId="1" applyFont="1" applyFill="1" applyBorder="1" applyAlignment="1" applyProtection="1">
      <alignment horizontal="distributed" vertical="center" indent="3"/>
      <protection locked="0"/>
    </xf>
    <xf numFmtId="0" fontId="15" fillId="0" borderId="0" xfId="1" applyFont="1" applyFill="1" applyBorder="1" applyAlignment="1" applyProtection="1">
      <alignment horizontal="left" vertical="top" wrapText="1"/>
      <protection locked="0"/>
    </xf>
    <xf numFmtId="0" fontId="15" fillId="0" borderId="42" xfId="1" applyFont="1" applyFill="1" applyBorder="1" applyAlignment="1" applyProtection="1">
      <alignment horizontal="left" vertical="top" wrapText="1"/>
      <protection locked="0"/>
    </xf>
    <xf numFmtId="0" fontId="0" fillId="0" borderId="1" xfId="1" applyFont="1" applyBorder="1" applyAlignment="1" applyProtection="1">
      <alignment horizontal="left" vertical="center" shrinkToFit="1"/>
      <protection locked="0"/>
    </xf>
    <xf numFmtId="0" fontId="13" fillId="8" borderId="39" xfId="1" applyFont="1" applyFill="1" applyBorder="1" applyAlignment="1">
      <alignment horizontal="center" vertical="top" textRotation="255" wrapText="1" shrinkToFit="1"/>
    </xf>
    <xf numFmtId="0" fontId="12" fillId="0" borderId="14" xfId="1" applyFont="1" applyFill="1" applyBorder="1" applyAlignment="1" applyProtection="1">
      <alignment horizontal="center" vertical="center" wrapText="1"/>
      <protection locked="0"/>
    </xf>
    <xf numFmtId="0" fontId="12" fillId="0" borderId="13" xfId="1" applyFont="1" applyFill="1" applyBorder="1" applyAlignment="1" applyProtection="1">
      <alignment horizontal="center" vertical="center" wrapText="1"/>
      <protection locked="0"/>
    </xf>
    <xf numFmtId="0" fontId="13" fillId="0" borderId="41" xfId="1" applyFont="1" applyFill="1" applyBorder="1" applyAlignment="1" applyProtection="1">
      <alignment horizontal="center" vertical="center" wrapText="1"/>
      <protection locked="0"/>
    </xf>
    <xf numFmtId="0" fontId="13" fillId="0" borderId="40" xfId="1" applyFont="1" applyFill="1" applyBorder="1" applyAlignment="1" applyProtection="1">
      <alignment horizontal="center" vertical="center"/>
      <protection locked="0"/>
    </xf>
    <xf numFmtId="0" fontId="13" fillId="0" borderId="16" xfId="1" applyFont="1" applyFill="1" applyBorder="1" applyAlignment="1" applyProtection="1">
      <alignment horizontal="center" vertical="center"/>
      <protection locked="0"/>
    </xf>
    <xf numFmtId="0" fontId="13" fillId="0" borderId="28" xfId="1" applyFont="1" applyFill="1" applyBorder="1" applyAlignment="1" applyProtection="1">
      <alignment horizontal="center" vertical="center"/>
      <protection locked="0"/>
    </xf>
    <xf numFmtId="0" fontId="13" fillId="0" borderId="40"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28" xfId="1" applyFont="1" applyFill="1" applyBorder="1" applyAlignment="1" applyProtection="1">
      <alignment horizontal="center" vertical="center" wrapText="1"/>
      <protection locked="0"/>
    </xf>
    <xf numFmtId="0" fontId="16" fillId="0" borderId="40" xfId="2" applyFont="1" applyBorder="1" applyAlignment="1" applyProtection="1">
      <alignment horizontal="center" vertical="center" wrapText="1"/>
      <protection locked="0"/>
    </xf>
    <xf numFmtId="0" fontId="12" fillId="0" borderId="51" xfId="1" applyFont="1" applyFill="1" applyBorder="1" applyAlignment="1" applyProtection="1">
      <alignment horizontal="center" vertical="center" wrapText="1"/>
      <protection locked="0"/>
    </xf>
    <xf numFmtId="0" fontId="12" fillId="0" borderId="46" xfId="1" applyFont="1" applyFill="1" applyBorder="1" applyAlignment="1" applyProtection="1">
      <alignment horizontal="center" vertical="center" wrapText="1"/>
      <protection locked="0"/>
    </xf>
    <xf numFmtId="0" fontId="12" fillId="0" borderId="40" xfId="1" applyFont="1" applyFill="1" applyBorder="1" applyAlignment="1" applyProtection="1">
      <alignment horizontal="center" vertical="center" wrapText="1"/>
      <protection locked="0"/>
    </xf>
    <xf numFmtId="0" fontId="12" fillId="0" borderId="49" xfId="1" applyFont="1" applyFill="1" applyBorder="1" applyAlignment="1" applyProtection="1">
      <alignment horizontal="center" vertical="center" wrapText="1"/>
      <protection locked="0"/>
    </xf>
    <xf numFmtId="0" fontId="12" fillId="0" borderId="0" xfId="1" applyFont="1" applyFill="1" applyBorder="1" applyAlignment="1" applyProtection="1">
      <alignment horizontal="center" vertical="center" wrapText="1"/>
      <protection locked="0"/>
    </xf>
    <xf numFmtId="0" fontId="12" fillId="0" borderId="42" xfId="1" applyFont="1" applyFill="1" applyBorder="1" applyAlignment="1" applyProtection="1">
      <alignment horizontal="center" vertical="center" wrapText="1"/>
      <protection locked="0"/>
    </xf>
    <xf numFmtId="0" fontId="5" fillId="0" borderId="1" xfId="1" applyFont="1" applyBorder="1" applyAlignment="1" applyProtection="1">
      <alignment horizontal="center" vertical="center" wrapText="1"/>
      <protection locked="0"/>
    </xf>
    <xf numFmtId="0" fontId="0" fillId="0" borderId="0" xfId="1" applyFont="1" applyAlignment="1" applyProtection="1">
      <alignment horizontal="left" vertical="center"/>
      <protection locked="0"/>
    </xf>
    <xf numFmtId="0" fontId="19" fillId="0" borderId="19" xfId="1" applyFont="1" applyFill="1" applyBorder="1" applyAlignment="1" applyProtection="1">
      <alignment horizontal="center" vertical="center"/>
      <protection locked="0"/>
    </xf>
    <xf numFmtId="0" fontId="19" fillId="0" borderId="13" xfId="1" applyFont="1" applyFill="1" applyBorder="1" applyAlignment="1" applyProtection="1">
      <alignment horizontal="center" vertical="center"/>
      <protection locked="0"/>
    </xf>
    <xf numFmtId="0" fontId="13" fillId="0" borderId="46" xfId="1" applyFont="1" applyFill="1" applyBorder="1" applyAlignment="1" applyProtection="1">
      <alignment horizontal="center" vertical="center"/>
      <protection locked="0"/>
    </xf>
    <xf numFmtId="0" fontId="13" fillId="0" borderId="44"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6" fillId="3" borderId="59" xfId="1" applyFont="1" applyFill="1" applyBorder="1" applyAlignment="1" applyProtection="1">
      <alignment horizontal="center" vertical="center" wrapText="1"/>
      <protection locked="0"/>
    </xf>
    <xf numFmtId="0" fontId="6" fillId="3" borderId="60" xfId="1" applyFont="1" applyFill="1" applyBorder="1" applyAlignment="1" applyProtection="1">
      <alignment horizontal="center" vertical="center" wrapText="1"/>
      <protection locked="0"/>
    </xf>
    <xf numFmtId="0" fontId="6" fillId="3" borderId="61" xfId="1" applyFont="1" applyFill="1" applyBorder="1" applyAlignment="1" applyProtection="1">
      <alignment horizontal="center" vertical="center" wrapText="1"/>
      <protection locked="0"/>
    </xf>
    <xf numFmtId="0" fontId="1" fillId="0" borderId="64" xfId="2" applyFont="1" applyBorder="1" applyAlignment="1" applyProtection="1">
      <alignment horizontal="center" vertical="center" wrapText="1"/>
      <protection locked="0"/>
    </xf>
    <xf numFmtId="0" fontId="42" fillId="0" borderId="61" xfId="2" applyFont="1" applyBorder="1" applyAlignment="1" applyProtection="1">
      <alignment horizontal="center" vertical="center" wrapText="1"/>
      <protection locked="0"/>
    </xf>
    <xf numFmtId="0" fontId="5" fillId="0" borderId="24" xfId="1" applyFont="1" applyBorder="1" applyAlignment="1" applyProtection="1">
      <alignment horizontal="center" vertical="center"/>
      <protection locked="0"/>
    </xf>
    <xf numFmtId="0" fontId="5" fillId="0" borderId="15" xfId="1" applyFont="1" applyBorder="1" applyAlignment="1" applyProtection="1">
      <alignment horizontal="center" vertical="center"/>
      <protection locked="0"/>
    </xf>
    <xf numFmtId="0" fontId="5" fillId="0" borderId="48"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1"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13" fillId="3" borderId="23" xfId="1" applyFont="1" applyFill="1" applyBorder="1" applyAlignment="1" applyProtection="1">
      <alignment horizontal="center" vertical="center" wrapText="1"/>
      <protection locked="0"/>
    </xf>
    <xf numFmtId="0" fontId="2" fillId="3" borderId="57" xfId="2" applyFill="1" applyBorder="1" applyAlignment="1" applyProtection="1">
      <alignment horizontal="center" vertical="center" wrapText="1"/>
      <protection locked="0"/>
    </xf>
    <xf numFmtId="0" fontId="2" fillId="3" borderId="56" xfId="2" applyFill="1" applyBorder="1" applyAlignment="1" applyProtection="1">
      <alignment horizontal="center" vertical="center" wrapText="1"/>
      <protection locked="0"/>
    </xf>
    <xf numFmtId="0" fontId="6" fillId="3" borderId="55" xfId="2" applyFont="1" applyFill="1" applyBorder="1" applyAlignment="1" applyProtection="1">
      <alignment horizontal="center" vertical="center" wrapText="1"/>
      <protection locked="0"/>
    </xf>
    <xf numFmtId="0" fontId="6" fillId="3" borderId="54" xfId="2" applyFont="1" applyFill="1" applyBorder="1" applyAlignment="1" applyProtection="1">
      <alignment horizontal="center" vertical="center" wrapText="1"/>
      <protection locked="0"/>
    </xf>
    <xf numFmtId="0" fontId="16" fillId="3" borderId="54" xfId="2" applyFont="1" applyFill="1" applyBorder="1" applyAlignment="1" applyProtection="1">
      <alignment horizontal="center" vertical="center" wrapText="1"/>
      <protection locked="0"/>
    </xf>
    <xf numFmtId="0" fontId="16" fillId="3" borderId="17" xfId="2" applyFont="1" applyFill="1" applyBorder="1" applyAlignment="1" applyProtection="1">
      <alignment horizontal="center" vertical="center" wrapText="1"/>
      <protection locked="0"/>
    </xf>
    <xf numFmtId="0" fontId="16" fillId="3" borderId="27" xfId="2" applyFont="1" applyFill="1" applyBorder="1" applyAlignment="1" applyProtection="1">
      <alignment horizontal="center" vertical="center" wrapText="1"/>
      <protection locked="0"/>
    </xf>
    <xf numFmtId="0" fontId="12" fillId="0" borderId="44" xfId="1" applyFont="1" applyFill="1" applyBorder="1" applyAlignment="1" applyProtection="1">
      <alignment horizontal="center" vertical="center" wrapText="1"/>
      <protection locked="0"/>
    </xf>
    <xf numFmtId="0" fontId="12" fillId="8" borderId="47" xfId="1" applyFont="1" applyFill="1" applyBorder="1" applyAlignment="1" applyProtection="1">
      <alignment horizontal="center" vertical="center" wrapText="1"/>
      <protection locked="0"/>
    </xf>
    <xf numFmtId="0" fontId="6" fillId="8" borderId="39" xfId="2" applyFont="1" applyFill="1" applyBorder="1" applyAlignment="1" applyProtection="1">
      <alignment horizontal="center" vertical="center" wrapText="1"/>
      <protection locked="0"/>
    </xf>
    <xf numFmtId="0" fontId="16" fillId="0" borderId="39" xfId="2" applyFont="1" applyFill="1" applyBorder="1" applyAlignment="1" applyProtection="1">
      <alignment horizontal="center" vertical="center" wrapText="1"/>
      <protection locked="0"/>
    </xf>
    <xf numFmtId="0" fontId="13" fillId="0" borderId="41" xfId="1" applyFont="1" applyFill="1" applyBorder="1" applyAlignment="1" applyProtection="1">
      <alignment horizontal="center" vertical="center" wrapText="1" shrinkToFit="1"/>
      <protection locked="0"/>
    </xf>
    <xf numFmtId="0" fontId="13" fillId="0" borderId="40" xfId="1" applyFont="1" applyFill="1" applyBorder="1" applyAlignment="1" applyProtection="1">
      <alignment horizontal="center" vertical="center" wrapText="1" shrinkToFit="1"/>
      <protection locked="0"/>
    </xf>
    <xf numFmtId="0" fontId="13" fillId="0" borderId="44" xfId="1" applyFont="1" applyFill="1" applyBorder="1" applyAlignment="1" applyProtection="1">
      <alignment horizontal="center" vertical="center" wrapText="1" shrinkToFit="1"/>
      <protection locked="0"/>
    </xf>
    <xf numFmtId="0" fontId="13" fillId="0" borderId="42" xfId="1" applyFont="1" applyFill="1" applyBorder="1" applyAlignment="1" applyProtection="1">
      <alignment horizontal="center" vertical="center" wrapText="1" shrinkToFit="1"/>
      <protection locked="0"/>
    </xf>
    <xf numFmtId="0" fontId="13" fillId="0" borderId="16" xfId="1" applyFont="1" applyFill="1" applyBorder="1" applyAlignment="1" applyProtection="1">
      <alignment horizontal="center" vertical="center" wrapText="1" shrinkToFit="1"/>
      <protection locked="0"/>
    </xf>
    <xf numFmtId="0" fontId="13" fillId="0" borderId="28" xfId="1" applyFont="1" applyFill="1" applyBorder="1" applyAlignment="1" applyProtection="1">
      <alignment horizontal="center" vertical="center" wrapText="1" shrinkToFit="1"/>
      <protection locked="0"/>
    </xf>
    <xf numFmtId="0" fontId="13" fillId="0" borderId="46" xfId="1" applyFont="1" applyFill="1" applyBorder="1" applyAlignment="1" applyProtection="1">
      <alignment horizontal="center" vertical="center" wrapText="1" shrinkToFit="1"/>
      <protection locked="0"/>
    </xf>
    <xf numFmtId="0" fontId="13" fillId="0" borderId="0" xfId="1" applyFont="1" applyFill="1" applyBorder="1" applyAlignment="1" applyProtection="1">
      <alignment horizontal="center" vertical="center" wrapText="1" shrinkToFit="1"/>
      <protection locked="0"/>
    </xf>
    <xf numFmtId="0" fontId="13" fillId="0" borderId="27" xfId="1" applyFont="1" applyFill="1" applyBorder="1" applyAlignment="1" applyProtection="1">
      <alignment horizontal="center" vertical="center" wrapText="1" shrinkToFit="1"/>
      <protection locked="0"/>
    </xf>
    <xf numFmtId="0" fontId="16" fillId="0" borderId="40" xfId="2" applyFont="1" applyFill="1" applyBorder="1" applyAlignment="1" applyProtection="1">
      <alignment horizontal="center" vertical="center" wrapText="1"/>
      <protection locked="0"/>
    </xf>
    <xf numFmtId="0" fontId="16" fillId="0" borderId="44" xfId="2" applyFont="1" applyFill="1" applyBorder="1" applyAlignment="1" applyProtection="1">
      <alignment horizontal="center" vertical="center" wrapText="1"/>
      <protection locked="0"/>
    </xf>
    <xf numFmtId="0" fontId="16" fillId="0" borderId="42" xfId="2" applyFont="1" applyFill="1" applyBorder="1" applyAlignment="1" applyProtection="1">
      <alignment horizontal="center" vertical="center" wrapText="1"/>
      <protection locked="0"/>
    </xf>
    <xf numFmtId="0" fontId="16" fillId="0" borderId="16" xfId="2" applyFont="1" applyFill="1" applyBorder="1" applyAlignment="1" applyProtection="1">
      <alignment horizontal="center" vertical="center" wrapText="1"/>
      <protection locked="0"/>
    </xf>
    <xf numFmtId="0" fontId="16" fillId="0" borderId="28" xfId="2" applyFont="1" applyFill="1" applyBorder="1" applyAlignment="1" applyProtection="1">
      <alignment horizontal="center" vertical="center" wrapText="1"/>
      <protection locked="0"/>
    </xf>
    <xf numFmtId="0" fontId="27" fillId="6" borderId="47" xfId="1" applyFont="1" applyFill="1" applyBorder="1" applyAlignment="1" applyProtection="1">
      <alignment horizontal="center" vertical="center"/>
      <protection locked="0"/>
    </xf>
    <xf numFmtId="0" fontId="27" fillId="6" borderId="2" xfId="1" applyFont="1" applyFill="1" applyBorder="1" applyAlignment="1" applyProtection="1">
      <alignment horizontal="center" vertical="center"/>
      <protection locked="0"/>
    </xf>
    <xf numFmtId="0" fontId="28" fillId="6" borderId="41" xfId="1" applyFont="1" applyFill="1" applyBorder="1" applyAlignment="1" applyProtection="1">
      <alignment horizontal="left" vertical="center" wrapText="1"/>
      <protection locked="0"/>
    </xf>
    <xf numFmtId="0" fontId="28" fillId="6" borderId="46" xfId="1" applyFont="1" applyFill="1" applyBorder="1" applyAlignment="1" applyProtection="1">
      <alignment horizontal="left" vertical="center" wrapText="1"/>
      <protection locked="0"/>
    </xf>
    <xf numFmtId="0" fontId="28" fillId="6" borderId="40" xfId="1" applyFont="1" applyFill="1" applyBorder="1" applyAlignment="1" applyProtection="1">
      <alignment horizontal="left" vertical="center" wrapText="1"/>
      <protection locked="0"/>
    </xf>
    <xf numFmtId="0" fontId="28" fillId="6" borderId="16" xfId="1" applyFont="1" applyFill="1" applyBorder="1" applyAlignment="1" applyProtection="1">
      <alignment horizontal="left" vertical="center" wrapText="1"/>
      <protection locked="0"/>
    </xf>
    <xf numFmtId="0" fontId="28" fillId="6" borderId="27" xfId="1" applyFont="1" applyFill="1" applyBorder="1" applyAlignment="1" applyProtection="1">
      <alignment horizontal="left" vertical="center" wrapText="1"/>
      <protection locked="0"/>
    </xf>
    <xf numFmtId="0" fontId="28" fillId="6" borderId="28" xfId="1" applyFont="1" applyFill="1" applyBorder="1" applyAlignment="1" applyProtection="1">
      <alignment horizontal="left" vertical="center" wrapText="1"/>
      <protection locked="0"/>
    </xf>
    <xf numFmtId="0" fontId="32" fillId="6" borderId="27" xfId="1" applyFont="1" applyFill="1" applyBorder="1" applyAlignment="1">
      <alignment horizontal="center" vertical="center"/>
    </xf>
    <xf numFmtId="0" fontId="32" fillId="6" borderId="0" xfId="1" applyFont="1" applyFill="1" applyBorder="1" applyAlignment="1">
      <alignment horizontal="center" vertical="center"/>
    </xf>
    <xf numFmtId="0" fontId="27" fillId="6" borderId="14" xfId="1" applyFont="1" applyFill="1" applyBorder="1" applyAlignment="1" applyProtection="1">
      <alignment horizontal="center" vertical="center" wrapText="1"/>
      <protection locked="0"/>
    </xf>
    <xf numFmtId="0" fontId="27" fillId="6" borderId="19" xfId="1" applyFont="1" applyFill="1" applyBorder="1" applyAlignment="1" applyProtection="1">
      <alignment horizontal="center" vertical="center" wrapText="1"/>
      <protection locked="0"/>
    </xf>
    <xf numFmtId="0" fontId="27" fillId="6" borderId="1" xfId="1" applyFont="1" applyFill="1" applyBorder="1" applyAlignment="1" applyProtection="1">
      <alignment horizontal="center" vertical="center"/>
      <protection locked="0"/>
    </xf>
    <xf numFmtId="0" fontId="27" fillId="6" borderId="14" xfId="1" applyFont="1" applyFill="1" applyBorder="1" applyAlignment="1" applyProtection="1">
      <alignment horizontal="left" vertical="center"/>
      <protection locked="0"/>
    </xf>
    <xf numFmtId="0" fontId="27" fillId="6" borderId="19" xfId="1" applyFont="1" applyFill="1" applyBorder="1" applyAlignment="1" applyProtection="1">
      <alignment horizontal="left" vertical="center"/>
      <protection locked="0"/>
    </xf>
    <xf numFmtId="0" fontId="27" fillId="6" borderId="13" xfId="1" applyFont="1" applyFill="1" applyBorder="1" applyAlignment="1" applyProtection="1">
      <alignment horizontal="left" vertical="center"/>
      <protection locked="0"/>
    </xf>
    <xf numFmtId="0" fontId="27" fillId="6" borderId="14" xfId="1" applyFont="1" applyFill="1" applyBorder="1" applyAlignment="1">
      <alignment horizontal="center" vertical="center"/>
    </xf>
    <xf numFmtId="0" fontId="27" fillId="6" borderId="19" xfId="1" applyFont="1" applyFill="1" applyBorder="1" applyAlignment="1">
      <alignment horizontal="center" vertical="center"/>
    </xf>
    <xf numFmtId="0" fontId="27" fillId="6" borderId="13" xfId="1" applyFont="1" applyFill="1" applyBorder="1" applyAlignment="1">
      <alignment horizontal="center" vertical="center"/>
    </xf>
    <xf numFmtId="0" fontId="27" fillId="6" borderId="47" xfId="1" applyFont="1" applyFill="1" applyBorder="1" applyAlignment="1" applyProtection="1">
      <alignment horizontal="center" vertical="center" wrapText="1"/>
      <protection locked="0"/>
    </xf>
    <xf numFmtId="0" fontId="27" fillId="6" borderId="39" xfId="1" applyFont="1" applyFill="1" applyBorder="1" applyAlignment="1" applyProtection="1">
      <alignment horizontal="center" vertical="center" wrapText="1"/>
      <protection locked="0"/>
    </xf>
    <xf numFmtId="0" fontId="27" fillId="6" borderId="2" xfId="1" applyFont="1" applyFill="1" applyBorder="1" applyAlignment="1" applyProtection="1">
      <alignment horizontal="center" vertical="center" wrapText="1"/>
      <protection locked="0"/>
    </xf>
    <xf numFmtId="0" fontId="28" fillId="6" borderId="14" xfId="1" applyFont="1" applyFill="1" applyBorder="1" applyAlignment="1">
      <alignment horizontal="center" vertical="center"/>
    </xf>
    <xf numFmtId="0" fontId="28" fillId="6" borderId="19" xfId="1" applyFont="1" applyFill="1" applyBorder="1" applyAlignment="1">
      <alignment horizontal="center" vertical="center"/>
    </xf>
    <xf numFmtId="0" fontId="28" fillId="6" borderId="13" xfId="1" applyFont="1" applyFill="1" applyBorder="1" applyAlignment="1">
      <alignment horizontal="center" vertical="center"/>
    </xf>
    <xf numFmtId="0" fontId="29" fillId="6" borderId="41" xfId="1" applyFont="1" applyFill="1" applyBorder="1" applyAlignment="1" applyProtection="1">
      <alignment horizontal="left" vertical="center"/>
      <protection locked="0"/>
    </xf>
    <xf numFmtId="0" fontId="29" fillId="6" borderId="46" xfId="1" applyFont="1" applyFill="1" applyBorder="1" applyAlignment="1" applyProtection="1">
      <alignment horizontal="left" vertical="center"/>
      <protection locked="0"/>
    </xf>
    <xf numFmtId="0" fontId="29" fillId="6" borderId="40" xfId="1" applyFont="1" applyFill="1" applyBorder="1" applyAlignment="1" applyProtection="1">
      <alignment horizontal="left" vertical="center"/>
      <protection locked="0"/>
    </xf>
    <xf numFmtId="0" fontId="29" fillId="6" borderId="16" xfId="1" applyFont="1" applyFill="1" applyBorder="1" applyAlignment="1" applyProtection="1">
      <alignment horizontal="left" vertical="center"/>
      <protection locked="0"/>
    </xf>
    <xf numFmtId="0" fontId="29" fillId="6" borderId="27" xfId="1" applyFont="1" applyFill="1" applyBorder="1" applyAlignment="1" applyProtection="1">
      <alignment horizontal="left" vertical="center"/>
      <protection locked="0"/>
    </xf>
    <xf numFmtId="0" fontId="29" fillId="6" borderId="28" xfId="1" applyFont="1" applyFill="1" applyBorder="1" applyAlignment="1" applyProtection="1">
      <alignment horizontal="left" vertical="center"/>
      <protection locked="0"/>
    </xf>
    <xf numFmtId="0" fontId="27" fillId="6" borderId="47" xfId="1" applyFont="1" applyFill="1" applyBorder="1" applyAlignment="1" applyProtection="1">
      <alignment horizontal="center" vertical="center" textRotation="255" wrapText="1"/>
      <protection locked="0"/>
    </xf>
    <xf numFmtId="0" fontId="27" fillId="6" borderId="39" xfId="1" applyFont="1" applyFill="1" applyBorder="1" applyAlignment="1" applyProtection="1">
      <alignment horizontal="center" vertical="center" textRotation="255" wrapText="1"/>
      <protection locked="0"/>
    </xf>
    <xf numFmtId="0" fontId="27" fillId="6" borderId="2" xfId="1" applyFont="1" applyFill="1" applyBorder="1" applyAlignment="1" applyProtection="1">
      <alignment horizontal="center" vertical="center" textRotation="255" wrapText="1"/>
      <protection locked="0"/>
    </xf>
    <xf numFmtId="0" fontId="7" fillId="0" borderId="41" xfId="1" applyFont="1" applyBorder="1" applyAlignment="1">
      <alignment horizontal="left" vertical="center" wrapText="1"/>
    </xf>
    <xf numFmtId="0" fontId="7" fillId="0" borderId="46" xfId="1" applyFont="1" applyBorder="1" applyAlignment="1">
      <alignment horizontal="left" vertical="center" wrapText="1"/>
    </xf>
    <xf numFmtId="0" fontId="7" fillId="0" borderId="40" xfId="1" applyFont="1" applyBorder="1" applyAlignment="1">
      <alignment horizontal="left" vertical="center" wrapText="1"/>
    </xf>
    <xf numFmtId="0" fontId="7" fillId="0" borderId="1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27" fillId="6" borderId="1" xfId="1" applyFont="1" applyFill="1" applyBorder="1" applyAlignment="1">
      <alignment horizontal="center" vertical="center" wrapText="1"/>
    </xf>
    <xf numFmtId="0" fontId="27" fillId="6" borderId="47" xfId="1" applyFont="1" applyFill="1" applyBorder="1" applyAlignment="1">
      <alignment horizontal="center" vertical="center"/>
    </xf>
    <xf numFmtId="0" fontId="27" fillId="6" borderId="2" xfId="1" applyFont="1" applyFill="1" applyBorder="1" applyAlignment="1">
      <alignment horizontal="center" vertical="center"/>
    </xf>
    <xf numFmtId="0" fontId="27" fillId="6" borderId="1" xfId="1" applyFont="1" applyFill="1" applyBorder="1" applyAlignment="1">
      <alignment horizontal="center" vertical="center"/>
    </xf>
    <xf numFmtId="0" fontId="7" fillId="0" borderId="14"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3" xfId="1" applyFont="1" applyBorder="1" applyAlignment="1">
      <alignment horizontal="center" vertical="center" wrapText="1"/>
    </xf>
    <xf numFmtId="0" fontId="27" fillId="6" borderId="39" xfId="1" applyFont="1" applyFill="1" applyBorder="1" applyAlignment="1">
      <alignment horizontal="center" vertical="center"/>
    </xf>
    <xf numFmtId="0" fontId="27" fillId="6" borderId="41" xfId="1" applyFont="1" applyFill="1" applyBorder="1" applyAlignment="1">
      <alignment horizontal="center" vertical="center"/>
    </xf>
    <xf numFmtId="0" fontId="27" fillId="6" borderId="46" xfId="1" applyFont="1" applyFill="1" applyBorder="1" applyAlignment="1">
      <alignment horizontal="center" vertical="center"/>
    </xf>
    <xf numFmtId="0" fontId="27" fillId="6" borderId="40" xfId="1" applyFont="1" applyFill="1" applyBorder="1" applyAlignment="1">
      <alignment horizontal="center" vertical="center"/>
    </xf>
    <xf numFmtId="0" fontId="27" fillId="6" borderId="16" xfId="1" applyFont="1" applyFill="1" applyBorder="1" applyAlignment="1">
      <alignment horizontal="center" vertical="center"/>
    </xf>
    <xf numFmtId="0" fontId="27" fillId="6" borderId="27" xfId="1" applyFont="1" applyFill="1" applyBorder="1" applyAlignment="1">
      <alignment horizontal="center" vertical="center"/>
    </xf>
    <xf numFmtId="0" fontId="27" fillId="6" borderId="28" xfId="1" applyFont="1" applyFill="1" applyBorder="1" applyAlignment="1">
      <alignment horizontal="center" vertical="center"/>
    </xf>
    <xf numFmtId="0" fontId="27" fillId="6" borderId="47" xfId="1" applyFont="1" applyFill="1" applyBorder="1" applyAlignment="1" applyProtection="1">
      <alignment horizontal="center" vertical="center" textRotation="255"/>
      <protection locked="0"/>
    </xf>
    <xf numFmtId="0" fontId="27" fillId="6" borderId="39" xfId="1" applyFont="1" applyFill="1" applyBorder="1" applyAlignment="1" applyProtection="1">
      <alignment horizontal="center" vertical="center" textRotation="255"/>
      <protection locked="0"/>
    </xf>
    <xf numFmtId="0" fontId="27" fillId="6" borderId="2" xfId="1" applyFont="1" applyFill="1" applyBorder="1" applyAlignment="1" applyProtection="1">
      <alignment horizontal="center" vertical="center" textRotation="255"/>
      <protection locked="0"/>
    </xf>
  </cellXfs>
  <cellStyles count="8">
    <cellStyle name="パーセント 2" xfId="4"/>
    <cellStyle name="桁区切り 2" xfId="3"/>
    <cellStyle name="通貨 2" xfId="5"/>
    <cellStyle name="標準" xfId="0" builtinId="0"/>
    <cellStyle name="標準 2" xfId="1"/>
    <cellStyle name="標準 2 2 2" xfId="6"/>
    <cellStyle name="標準 3" xfId="2"/>
    <cellStyle name="未定義" xfId="7"/>
  </cellStyles>
  <dxfs count="11">
    <dxf>
      <fill>
        <patternFill>
          <bgColor theme="7" tint="0.59996337778862885"/>
        </patternFill>
      </fill>
    </dxf>
    <dxf>
      <fill>
        <patternFill>
          <bgColor theme="7" tint="0.59996337778862885"/>
        </patternFill>
      </fill>
    </dxf>
    <dxf>
      <fill>
        <patternFill>
          <bgColor theme="7" tint="0.59996337778862885"/>
        </patternFill>
      </fill>
    </dxf>
    <dxf>
      <font>
        <color rgb="FFFF000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FF0000"/>
      </font>
    </dxf>
    <dxf>
      <font>
        <color rgb="FFFF0000"/>
      </font>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59</xdr:col>
      <xdr:colOff>66675</xdr:colOff>
      <xdr:row>1</xdr:row>
      <xdr:rowOff>9524</xdr:rowOff>
    </xdr:from>
    <xdr:to>
      <xdr:col>66</xdr:col>
      <xdr:colOff>19051</xdr:colOff>
      <xdr:row>5</xdr:row>
      <xdr:rowOff>9525</xdr:rowOff>
    </xdr:to>
    <xdr:sp macro="" textlink="">
      <xdr:nvSpPr>
        <xdr:cNvPr id="15" name="四角形吹き出し 14"/>
        <xdr:cNvSpPr/>
      </xdr:nvSpPr>
      <xdr:spPr>
        <a:xfrm>
          <a:off x="37242750" y="180974"/>
          <a:ext cx="3543301" cy="933451"/>
        </a:xfrm>
        <a:prstGeom prst="wedgeRectCallout">
          <a:avLst>
            <a:gd name="adj1" fmla="val 54108"/>
            <a:gd name="adj2" fmla="val 64635"/>
          </a:avLst>
        </a:prstGeom>
        <a:solidFill>
          <a:schemeClr val="accent5">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lang="ja-JP" altLang="en-US" sz="1000" b="0" i="0" u="none" strike="noStrike" baseline="0" smtClean="0">
              <a:solidFill>
                <a:srgbClr val="FF0000"/>
              </a:solidFill>
              <a:latin typeface="+mn-lt"/>
              <a:ea typeface="+mn-ea"/>
              <a:cs typeface="+mn-cs"/>
            </a:rPr>
            <a:t>成果目標を２つ以上（</a:t>
          </a:r>
          <a:r>
            <a:rPr lang="ja-JP" altLang="en-US" sz="1000" b="1" i="0" u="sng" strike="noStrike" baseline="0" smtClean="0">
              <a:solidFill>
                <a:srgbClr val="FF0000"/>
              </a:solidFill>
              <a:latin typeface="+mn-lt"/>
              <a:ea typeface="+mn-ea"/>
              <a:cs typeface="+mn-cs"/>
            </a:rPr>
            <a:t>⑦農業経営の法人化（既に法人化している場合を除く。）についてポイント化した場合にあっては３つ以上</a:t>
          </a:r>
          <a:r>
            <a:rPr lang="ja-JP" altLang="en-US" sz="1000" b="0" i="0" u="none" strike="noStrike" baseline="0" smtClean="0">
              <a:solidFill>
                <a:srgbClr val="FF0000"/>
              </a:solidFill>
              <a:latin typeface="+mn-lt"/>
              <a:ea typeface="+mn-ea"/>
              <a:cs typeface="+mn-cs"/>
            </a:rPr>
            <a:t>）設定し、うち必須目標については、１つ以上設定（複数でも可）してください。</a:t>
          </a:r>
          <a:endParaRPr kumimoji="1" lang="en-US" altLang="ja-JP" sz="1000" u="none">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2:DO93"/>
  <sheetViews>
    <sheetView showGridLines="0" tabSelected="1" zoomScaleNormal="100" zoomScaleSheetLayoutView="100" workbookViewId="0">
      <selection activeCell="C12" sqref="C12"/>
    </sheetView>
  </sheetViews>
  <sheetFormatPr defaultRowHeight="13.5" x14ac:dyDescent="0.15"/>
  <cols>
    <col min="1" max="2" width="4" style="1" customWidth="1"/>
    <col min="3" max="5" width="9" style="3"/>
    <col min="6" max="6" width="4" style="3" customWidth="1"/>
    <col min="7" max="7" width="16.875" style="3" customWidth="1"/>
    <col min="8" max="8" width="5.25" style="3" customWidth="1"/>
    <col min="9" max="9" width="3.75" style="5" customWidth="1"/>
    <col min="10" max="10" width="9" style="5" customWidth="1"/>
    <col min="11" max="11" width="4.25" style="5" customWidth="1"/>
    <col min="12" max="12" width="8.625" style="5" customWidth="1"/>
    <col min="13" max="13" width="5.625" style="5" customWidth="1"/>
    <col min="14" max="14" width="4.125" style="5" customWidth="1"/>
    <col min="15" max="15" width="8.75" style="5" customWidth="1"/>
    <col min="16" max="16" width="4.125" style="3" customWidth="1"/>
    <col min="17" max="17" width="10.5" style="3" customWidth="1"/>
    <col min="18" max="18" width="4.75" style="3" customWidth="1"/>
    <col min="19" max="19" width="29.125" style="3" customWidth="1"/>
    <col min="20" max="21" width="9.875" style="3" customWidth="1"/>
    <col min="22" max="24" width="9.625" style="3" customWidth="1"/>
    <col min="25" max="28" width="9.875" style="3" customWidth="1"/>
    <col min="29" max="29" width="11.625" style="3" customWidth="1"/>
    <col min="30" max="30" width="7.625" style="4" customWidth="1"/>
    <col min="31" max="31" width="4.625" style="4" customWidth="1"/>
    <col min="32" max="32" width="9" style="3"/>
    <col min="33" max="33" width="4.625" style="4" customWidth="1"/>
    <col min="34" max="34" width="12" style="3" customWidth="1"/>
    <col min="35" max="35" width="6" style="3" customWidth="1"/>
    <col min="36" max="36" width="9.25" style="3" customWidth="1"/>
    <col min="37" max="37" width="7.875" style="3" customWidth="1"/>
    <col min="38" max="39" width="10.625" style="3" customWidth="1"/>
    <col min="40" max="40" width="12.75" style="3" customWidth="1"/>
    <col min="41" max="41" width="11.375" style="3" customWidth="1"/>
    <col min="42" max="42" width="7.625" style="3" customWidth="1"/>
    <col min="43" max="50" width="6.375" style="3" customWidth="1"/>
    <col min="51" max="52" width="8.75" style="3" customWidth="1"/>
    <col min="53" max="53" width="6.375" style="3" customWidth="1"/>
    <col min="54" max="55" width="7.625" style="3" customWidth="1"/>
    <col min="56" max="56" width="6.375" style="3" customWidth="1"/>
    <col min="57" max="58" width="8.75" style="3" customWidth="1"/>
    <col min="59" max="59" width="6.375" style="3" customWidth="1"/>
    <col min="60" max="61" width="7.625" style="3" customWidth="1"/>
    <col min="62" max="62" width="4.5" style="3" customWidth="1"/>
    <col min="63" max="63" width="7.625" style="3" customWidth="1"/>
    <col min="64" max="64" width="4.5" style="3" customWidth="1"/>
    <col min="65" max="69" width="7.625" style="3" customWidth="1"/>
    <col min="70" max="70" width="5.125" style="3" customWidth="1"/>
    <col min="71" max="71" width="7.625" style="3" customWidth="1"/>
    <col min="72" max="72" width="5.125" style="3" customWidth="1"/>
    <col min="73" max="74" width="5.875" style="3" customWidth="1"/>
    <col min="75" max="75" width="5.875" style="2" customWidth="1"/>
    <col min="76" max="78" width="5.875" style="3" customWidth="1"/>
    <col min="79" max="80" width="5.875" style="2" customWidth="1"/>
    <col min="81" max="81" width="9.375" style="2" customWidth="1"/>
    <col min="82" max="82" width="9" style="1" bestFit="1" customWidth="1"/>
    <col min="83" max="88" width="6.875" style="1" customWidth="1"/>
    <col min="89" max="89" width="2.875" style="1" customWidth="1"/>
    <col min="90" max="90" width="6.875" style="1" customWidth="1"/>
    <col min="91" max="93" width="10.375" style="1" customWidth="1"/>
    <col min="94" max="94" width="9" style="1"/>
    <col min="95" max="95" width="3.25" style="1" customWidth="1"/>
    <col min="96" max="116" width="4.25" style="1" customWidth="1"/>
    <col min="117" max="117" width="6.75" style="1" customWidth="1"/>
    <col min="118" max="118" width="6" style="1" customWidth="1"/>
    <col min="119" max="16384" width="9" style="1"/>
  </cols>
  <sheetData>
    <row r="2" spans="1:119" ht="24" x14ac:dyDescent="0.15">
      <c r="C2" s="177" t="s">
        <v>220</v>
      </c>
      <c r="D2" s="12"/>
      <c r="I2" s="14"/>
      <c r="J2" s="14"/>
      <c r="K2" s="14"/>
      <c r="L2" s="14"/>
      <c r="M2" s="14"/>
      <c r="N2" s="14"/>
      <c r="O2" s="14"/>
      <c r="P2" s="12"/>
      <c r="Q2" s="12"/>
      <c r="R2" s="12"/>
      <c r="S2" s="12"/>
      <c r="T2" s="12"/>
      <c r="U2" s="12"/>
      <c r="V2" s="12"/>
      <c r="W2" s="12"/>
      <c r="X2" s="12"/>
      <c r="Y2" s="12"/>
      <c r="Z2" s="12"/>
      <c r="AA2" s="12"/>
      <c r="AB2" s="12"/>
      <c r="AC2" s="12"/>
      <c r="AD2" s="13"/>
      <c r="AE2" s="13"/>
      <c r="AF2" s="12"/>
      <c r="AG2" s="13"/>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41"/>
      <c r="BI2" s="141"/>
      <c r="BJ2" s="141"/>
      <c r="BK2" s="141"/>
      <c r="BL2" s="141"/>
      <c r="BM2" s="141"/>
      <c r="BN2" s="141"/>
      <c r="BO2" s="141"/>
      <c r="BP2" s="141"/>
      <c r="BQ2" s="141"/>
      <c r="BR2" s="141"/>
      <c r="BS2" s="141"/>
      <c r="BT2" s="141"/>
      <c r="BU2" s="141"/>
      <c r="BV2" s="141"/>
      <c r="BW2" s="141"/>
      <c r="BX2" s="141"/>
      <c r="BY2" s="141"/>
      <c r="BZ2" s="141"/>
      <c r="CA2" s="141"/>
      <c r="CB2" s="141"/>
      <c r="CC2" s="141"/>
      <c r="CF2" s="143"/>
      <c r="CG2" s="143"/>
      <c r="CH2" s="143"/>
      <c r="CI2" s="143"/>
      <c r="CJ2" s="143"/>
    </row>
    <row r="3" spans="1:119" ht="24" x14ac:dyDescent="0.15">
      <c r="C3" s="177" t="s">
        <v>221</v>
      </c>
      <c r="D3" s="12"/>
      <c r="I3" s="14"/>
      <c r="J3" s="14"/>
      <c r="K3" s="14"/>
      <c r="L3" s="14"/>
      <c r="M3" s="14"/>
      <c r="N3" s="14"/>
      <c r="O3" s="14"/>
      <c r="P3" s="12"/>
      <c r="Q3" s="12"/>
      <c r="R3" s="12"/>
      <c r="S3" s="12"/>
      <c r="T3" s="12"/>
      <c r="U3" s="12"/>
      <c r="V3" s="12"/>
      <c r="W3" s="12"/>
      <c r="X3" s="12"/>
      <c r="Y3" s="12"/>
      <c r="Z3" s="12"/>
      <c r="AA3" s="12"/>
      <c r="AB3" s="12"/>
      <c r="AC3" s="12"/>
      <c r="AD3" s="13"/>
      <c r="AE3" s="13"/>
      <c r="AF3" s="12"/>
      <c r="AG3" s="13"/>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41"/>
      <c r="BI3" s="141"/>
      <c r="BJ3" s="141"/>
      <c r="BK3" s="141"/>
      <c r="BL3" s="141"/>
      <c r="BM3" s="141"/>
      <c r="BN3" s="141"/>
      <c r="BO3" s="141"/>
      <c r="BP3" s="141"/>
      <c r="BQ3" s="141"/>
      <c r="BR3" s="141"/>
      <c r="BS3" s="141"/>
      <c r="BT3" s="141"/>
      <c r="BU3" s="141"/>
      <c r="BV3" s="141"/>
      <c r="BW3" s="141"/>
      <c r="BX3" s="141"/>
      <c r="BY3" s="141"/>
      <c r="BZ3" s="141"/>
      <c r="CA3" s="141"/>
      <c r="CB3" s="141"/>
      <c r="CC3" s="141"/>
      <c r="CE3" s="114" t="s">
        <v>111</v>
      </c>
      <c r="CL3" s="114" t="s">
        <v>110</v>
      </c>
    </row>
    <row r="4" spans="1:119" ht="7.5" customHeight="1" thickBot="1" x14ac:dyDescent="0.2">
      <c r="C4" s="142"/>
      <c r="D4" s="12"/>
      <c r="I4" s="14"/>
      <c r="J4" s="14"/>
      <c r="K4" s="14"/>
      <c r="L4" s="14"/>
      <c r="M4" s="14"/>
      <c r="N4" s="14"/>
      <c r="O4" s="14"/>
      <c r="P4" s="12"/>
      <c r="Q4" s="12"/>
      <c r="R4" s="12"/>
      <c r="S4" s="12"/>
      <c r="T4" s="12"/>
      <c r="U4" s="12"/>
      <c r="V4" s="12"/>
      <c r="W4" s="12"/>
      <c r="X4" s="12"/>
      <c r="Y4" s="12"/>
      <c r="Z4" s="12"/>
      <c r="AA4" s="12"/>
      <c r="AB4" s="12"/>
      <c r="AC4" s="12"/>
      <c r="AD4" s="13"/>
      <c r="AE4" s="13"/>
      <c r="AF4" s="12"/>
      <c r="AG4" s="13"/>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41"/>
      <c r="BI4" s="141"/>
      <c r="BJ4" s="141"/>
      <c r="BK4" s="141"/>
      <c r="BL4" s="141"/>
      <c r="BM4" s="141"/>
      <c r="BN4" s="141"/>
      <c r="BO4" s="141"/>
      <c r="BP4" s="141"/>
      <c r="BQ4" s="141"/>
      <c r="BR4" s="141"/>
      <c r="BS4" s="141"/>
      <c r="BT4" s="141"/>
      <c r="BU4" s="141"/>
      <c r="BV4" s="141"/>
      <c r="BW4" s="141"/>
      <c r="BX4" s="141"/>
      <c r="BY4" s="141"/>
      <c r="BZ4" s="141"/>
      <c r="CA4" s="141"/>
      <c r="CB4" s="141"/>
      <c r="CC4" s="141"/>
      <c r="CK4" s="19"/>
      <c r="CP4" s="19"/>
    </row>
    <row r="5" spans="1:119" ht="18" customHeight="1" x14ac:dyDescent="0.15">
      <c r="C5" s="314" t="s">
        <v>109</v>
      </c>
      <c r="D5" s="317" t="s">
        <v>108</v>
      </c>
      <c r="E5" s="317" t="s">
        <v>107</v>
      </c>
      <c r="F5" s="320" t="s">
        <v>106</v>
      </c>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2"/>
      <c r="AL5" s="323" t="s">
        <v>105</v>
      </c>
      <c r="AM5" s="324"/>
      <c r="AN5" s="324"/>
      <c r="AO5" s="324"/>
      <c r="AP5" s="324"/>
      <c r="AQ5" s="325"/>
      <c r="AR5" s="325"/>
      <c r="AS5" s="325"/>
      <c r="AT5" s="325"/>
      <c r="AU5" s="325"/>
      <c r="AV5" s="325"/>
      <c r="AW5" s="325"/>
      <c r="AX5" s="325"/>
      <c r="AY5" s="325"/>
      <c r="AZ5" s="325"/>
      <c r="BA5" s="325"/>
      <c r="BB5" s="325"/>
      <c r="BC5" s="325"/>
      <c r="BD5" s="325"/>
      <c r="BE5" s="325"/>
      <c r="BF5" s="325"/>
      <c r="BG5" s="138"/>
      <c r="BH5" s="269" t="s">
        <v>104</v>
      </c>
      <c r="BI5" s="270"/>
      <c r="BJ5" s="270"/>
      <c r="BK5" s="270"/>
      <c r="BL5" s="270"/>
      <c r="BM5" s="270"/>
      <c r="BN5" s="270"/>
      <c r="BO5" s="270"/>
      <c r="BP5" s="270"/>
      <c r="BQ5" s="270"/>
      <c r="BR5" s="270"/>
      <c r="BS5" s="270"/>
      <c r="BT5" s="270"/>
      <c r="BU5" s="270"/>
      <c r="BV5" s="270"/>
      <c r="BW5" s="270"/>
      <c r="BX5" s="270"/>
      <c r="BY5" s="270"/>
      <c r="BZ5" s="270"/>
      <c r="CA5" s="270"/>
      <c r="CB5" s="270"/>
      <c r="CC5" s="309" t="s">
        <v>244</v>
      </c>
      <c r="CE5" s="302" t="s">
        <v>103</v>
      </c>
      <c r="CF5" s="302"/>
      <c r="CG5" s="302"/>
      <c r="CH5" s="302"/>
      <c r="CI5" s="302"/>
      <c r="CJ5" s="302"/>
      <c r="CK5" s="19"/>
      <c r="CL5" s="303" t="s">
        <v>102</v>
      </c>
      <c r="CM5" s="303"/>
      <c r="CN5" s="303"/>
      <c r="CO5" s="303"/>
      <c r="CP5" s="19"/>
    </row>
    <row r="6" spans="1:119" s="19" customFormat="1" ht="18.75" customHeight="1" x14ac:dyDescent="0.15">
      <c r="C6" s="315"/>
      <c r="D6" s="318"/>
      <c r="E6" s="318"/>
      <c r="F6" s="329" t="s">
        <v>101</v>
      </c>
      <c r="G6" s="234" t="s">
        <v>100</v>
      </c>
      <c r="H6" s="137" t="s">
        <v>99</v>
      </c>
      <c r="I6" s="332" t="s">
        <v>98</v>
      </c>
      <c r="J6" s="333"/>
      <c r="K6" s="332" t="s">
        <v>97</v>
      </c>
      <c r="L6" s="338"/>
      <c r="M6" s="338"/>
      <c r="N6" s="338"/>
      <c r="O6" s="333"/>
      <c r="P6" s="332" t="s">
        <v>96</v>
      </c>
      <c r="Q6" s="341"/>
      <c r="R6" s="136"/>
      <c r="S6" s="135"/>
      <c r="T6" s="134"/>
      <c r="U6" s="304"/>
      <c r="V6" s="304"/>
      <c r="W6" s="304"/>
      <c r="X6" s="304"/>
      <c r="Y6" s="304"/>
      <c r="Z6" s="305"/>
      <c r="AA6" s="288" t="s">
        <v>95</v>
      </c>
      <c r="AB6" s="306"/>
      <c r="AC6" s="267" t="s">
        <v>94</v>
      </c>
      <c r="AD6" s="132"/>
      <c r="AE6" s="131"/>
      <c r="AF6" s="131"/>
      <c r="AG6" s="131"/>
      <c r="AH6" s="131" t="s">
        <v>93</v>
      </c>
      <c r="AI6" s="131"/>
      <c r="AJ6" s="131"/>
      <c r="AK6" s="130"/>
      <c r="AL6" s="326"/>
      <c r="AM6" s="327"/>
      <c r="AN6" s="327"/>
      <c r="AO6" s="327"/>
      <c r="AP6" s="327"/>
      <c r="AQ6" s="327"/>
      <c r="AR6" s="327"/>
      <c r="AS6" s="327"/>
      <c r="AT6" s="327"/>
      <c r="AU6" s="327"/>
      <c r="AV6" s="327"/>
      <c r="AW6" s="327"/>
      <c r="AX6" s="327"/>
      <c r="AY6" s="327"/>
      <c r="AZ6" s="327"/>
      <c r="BA6" s="327"/>
      <c r="BB6" s="327"/>
      <c r="BC6" s="327"/>
      <c r="BD6" s="327"/>
      <c r="BE6" s="327"/>
      <c r="BF6" s="327"/>
      <c r="BG6" s="129"/>
      <c r="BH6" s="271"/>
      <c r="BI6" s="272"/>
      <c r="BJ6" s="272"/>
      <c r="BK6" s="272"/>
      <c r="BL6" s="272"/>
      <c r="BM6" s="272"/>
      <c r="BN6" s="272"/>
      <c r="BO6" s="272"/>
      <c r="BP6" s="272"/>
      <c r="BQ6" s="272"/>
      <c r="BR6" s="272"/>
      <c r="BS6" s="272"/>
      <c r="BT6" s="272"/>
      <c r="BU6" s="272"/>
      <c r="BV6" s="272"/>
      <c r="BW6" s="272"/>
      <c r="BX6" s="272"/>
      <c r="BY6" s="272"/>
      <c r="BZ6" s="272"/>
      <c r="CA6" s="272"/>
      <c r="CB6" s="272"/>
      <c r="CC6" s="310"/>
      <c r="CE6" s="302"/>
      <c r="CF6" s="302"/>
      <c r="CG6" s="302"/>
      <c r="CH6" s="302"/>
      <c r="CI6" s="302"/>
      <c r="CJ6" s="302"/>
      <c r="CL6" s="284" t="s">
        <v>92</v>
      </c>
      <c r="CM6" s="284"/>
      <c r="CN6" s="284"/>
      <c r="CO6" s="284"/>
    </row>
    <row r="7" spans="1:119" s="19" customFormat="1" ht="18.75" customHeight="1" x14ac:dyDescent="0.15">
      <c r="C7" s="315"/>
      <c r="D7" s="318"/>
      <c r="E7" s="318"/>
      <c r="F7" s="330"/>
      <c r="G7" s="331"/>
      <c r="H7" s="128" t="s">
        <v>91</v>
      </c>
      <c r="I7" s="334"/>
      <c r="J7" s="335"/>
      <c r="K7" s="334"/>
      <c r="L7" s="339"/>
      <c r="M7" s="339"/>
      <c r="N7" s="339"/>
      <c r="O7" s="335"/>
      <c r="P7" s="342"/>
      <c r="Q7" s="343"/>
      <c r="R7" s="285" t="s">
        <v>90</v>
      </c>
      <c r="S7" s="127" t="s">
        <v>89</v>
      </c>
      <c r="T7" s="121"/>
      <c r="U7" s="133"/>
      <c r="V7" s="133"/>
      <c r="W7" s="133"/>
      <c r="X7" s="133"/>
      <c r="Y7" s="286" t="s">
        <v>88</v>
      </c>
      <c r="Z7" s="287"/>
      <c r="AA7" s="307"/>
      <c r="AB7" s="308"/>
      <c r="AC7" s="268"/>
      <c r="AD7" s="126"/>
      <c r="AE7" s="288" t="s">
        <v>87</v>
      </c>
      <c r="AF7" s="289"/>
      <c r="AG7" s="288" t="s">
        <v>86</v>
      </c>
      <c r="AH7" s="292"/>
      <c r="AI7" s="288" t="s">
        <v>85</v>
      </c>
      <c r="AJ7" s="295"/>
      <c r="AK7" s="125"/>
      <c r="AL7" s="296" t="s">
        <v>84</v>
      </c>
      <c r="AM7" s="297"/>
      <c r="AN7" s="297"/>
      <c r="AO7" s="297"/>
      <c r="AP7" s="298"/>
      <c r="AQ7" s="216" t="s">
        <v>83</v>
      </c>
      <c r="AR7" s="207"/>
      <c r="AS7" s="259" t="s">
        <v>82</v>
      </c>
      <c r="AT7" s="259" t="s">
        <v>81</v>
      </c>
      <c r="AU7" s="259" t="s">
        <v>80</v>
      </c>
      <c r="AV7" s="259" t="s">
        <v>79</v>
      </c>
      <c r="AW7" s="259" t="s">
        <v>78</v>
      </c>
      <c r="AX7" s="240" t="s">
        <v>77</v>
      </c>
      <c r="AY7" s="123"/>
      <c r="AZ7" s="124"/>
      <c r="BA7" s="216" t="s">
        <v>76</v>
      </c>
      <c r="BB7" s="123"/>
      <c r="BC7" s="124"/>
      <c r="BD7" s="216" t="s">
        <v>75</v>
      </c>
      <c r="BE7" s="123"/>
      <c r="BF7" s="123"/>
      <c r="BG7" s="277" t="s">
        <v>74</v>
      </c>
      <c r="BH7" s="279" t="s">
        <v>73</v>
      </c>
      <c r="BI7" s="280"/>
      <c r="BJ7" s="280"/>
      <c r="BK7" s="280"/>
      <c r="BL7" s="280"/>
      <c r="BM7" s="280"/>
      <c r="BN7" s="280"/>
      <c r="BO7" s="280"/>
      <c r="BP7" s="280"/>
      <c r="BQ7" s="280"/>
      <c r="BR7" s="280"/>
      <c r="BS7" s="280"/>
      <c r="BT7" s="281"/>
      <c r="BU7" s="252" t="s">
        <v>72</v>
      </c>
      <c r="BV7" s="252"/>
      <c r="BW7" s="252"/>
      <c r="BX7" s="252"/>
      <c r="BY7" s="252"/>
      <c r="BZ7" s="252"/>
      <c r="CA7" s="252"/>
      <c r="CB7" s="252"/>
      <c r="CC7" s="310"/>
      <c r="CE7" s="253" t="s">
        <v>71</v>
      </c>
      <c r="CF7" s="253"/>
      <c r="CG7" s="253"/>
      <c r="CH7" s="253"/>
      <c r="CI7" s="253"/>
      <c r="CJ7" s="253"/>
      <c r="CL7" s="227" t="s">
        <v>70</v>
      </c>
      <c r="CM7" s="228"/>
      <c r="CN7" s="228"/>
      <c r="CO7" s="229"/>
    </row>
    <row r="8" spans="1:119" s="19" customFormat="1" ht="42" customHeight="1" x14ac:dyDescent="0.15">
      <c r="C8" s="315"/>
      <c r="D8" s="318"/>
      <c r="E8" s="318"/>
      <c r="F8" s="330"/>
      <c r="G8" s="331"/>
      <c r="H8" s="273" t="s">
        <v>69</v>
      </c>
      <c r="I8" s="336"/>
      <c r="J8" s="337"/>
      <c r="K8" s="336"/>
      <c r="L8" s="340"/>
      <c r="M8" s="340"/>
      <c r="N8" s="340"/>
      <c r="O8" s="337"/>
      <c r="P8" s="344"/>
      <c r="Q8" s="345"/>
      <c r="R8" s="285"/>
      <c r="S8" s="122" t="s">
        <v>68</v>
      </c>
      <c r="T8" s="274" t="s">
        <v>67</v>
      </c>
      <c r="U8" s="274" t="s">
        <v>66</v>
      </c>
      <c r="V8" s="274" t="s">
        <v>65</v>
      </c>
      <c r="W8" s="274" t="s">
        <v>64</v>
      </c>
      <c r="X8" s="274" t="s">
        <v>63</v>
      </c>
      <c r="Y8" s="274" t="s">
        <v>62</v>
      </c>
      <c r="Z8" s="274" t="s">
        <v>61</v>
      </c>
      <c r="AA8" s="307"/>
      <c r="AB8" s="308"/>
      <c r="AC8" s="268"/>
      <c r="AD8" s="110" t="s">
        <v>60</v>
      </c>
      <c r="AE8" s="290"/>
      <c r="AF8" s="291"/>
      <c r="AG8" s="293"/>
      <c r="AH8" s="294"/>
      <c r="AI8" s="275" t="s">
        <v>59</v>
      </c>
      <c r="AJ8" s="276"/>
      <c r="AK8" s="254" t="s">
        <v>58</v>
      </c>
      <c r="AL8" s="299"/>
      <c r="AM8" s="300"/>
      <c r="AN8" s="300"/>
      <c r="AO8" s="300"/>
      <c r="AP8" s="301"/>
      <c r="AQ8" s="217"/>
      <c r="AR8" s="119"/>
      <c r="AS8" s="263"/>
      <c r="AT8" s="263"/>
      <c r="AU8" s="263"/>
      <c r="AV8" s="263"/>
      <c r="AW8" s="263"/>
      <c r="AX8" s="328"/>
      <c r="AY8" s="118"/>
      <c r="AZ8" s="119"/>
      <c r="BA8" s="217"/>
      <c r="BB8" s="120"/>
      <c r="BC8" s="119"/>
      <c r="BD8" s="217"/>
      <c r="BE8" s="118"/>
      <c r="BF8" s="118"/>
      <c r="BG8" s="278"/>
      <c r="BH8" s="255" t="s">
        <v>57</v>
      </c>
      <c r="BI8" s="200"/>
      <c r="BJ8" s="200"/>
      <c r="BK8" s="200"/>
      <c r="BL8" s="201"/>
      <c r="BM8" s="225" t="s">
        <v>226</v>
      </c>
      <c r="BN8" s="200"/>
      <c r="BO8" s="200"/>
      <c r="BP8" s="230" t="s">
        <v>227</v>
      </c>
      <c r="BQ8" s="200"/>
      <c r="BR8" s="200"/>
      <c r="BS8" s="200"/>
      <c r="BT8" s="201"/>
      <c r="BU8" s="232" t="s">
        <v>228</v>
      </c>
      <c r="BV8" s="232" t="s">
        <v>229</v>
      </c>
      <c r="BW8" s="232" t="s">
        <v>230</v>
      </c>
      <c r="BX8" s="232" t="s">
        <v>231</v>
      </c>
      <c r="BY8" s="232" t="s">
        <v>232</v>
      </c>
      <c r="BZ8" s="232" t="s">
        <v>233</v>
      </c>
      <c r="CA8" s="223" t="s">
        <v>234</v>
      </c>
      <c r="CB8" s="225" t="s">
        <v>235</v>
      </c>
      <c r="CC8" s="311"/>
      <c r="CE8" s="253"/>
      <c r="CF8" s="253"/>
      <c r="CG8" s="253"/>
      <c r="CH8" s="253"/>
      <c r="CI8" s="253"/>
      <c r="CJ8" s="253"/>
      <c r="CL8" s="227" t="s">
        <v>56</v>
      </c>
      <c r="CM8" s="228"/>
      <c r="CN8" s="228"/>
      <c r="CO8" s="229"/>
    </row>
    <row r="9" spans="1:119" s="19" customFormat="1" ht="30.75" customHeight="1" x14ac:dyDescent="0.15">
      <c r="C9" s="315"/>
      <c r="D9" s="318"/>
      <c r="E9" s="318"/>
      <c r="F9" s="330"/>
      <c r="G9" s="331"/>
      <c r="H9" s="273"/>
      <c r="I9" s="242" t="s">
        <v>45</v>
      </c>
      <c r="J9" s="244" t="s">
        <v>44</v>
      </c>
      <c r="K9" s="246" t="s">
        <v>55</v>
      </c>
      <c r="L9" s="247"/>
      <c r="M9" s="248"/>
      <c r="N9" s="249" t="s">
        <v>54</v>
      </c>
      <c r="O9" s="249"/>
      <c r="P9" s="250" t="s">
        <v>45</v>
      </c>
      <c r="Q9" s="236" t="s">
        <v>44</v>
      </c>
      <c r="R9" s="285"/>
      <c r="S9" s="282"/>
      <c r="T9" s="274"/>
      <c r="U9" s="274"/>
      <c r="V9" s="274"/>
      <c r="W9" s="274"/>
      <c r="X9" s="274"/>
      <c r="Y9" s="274"/>
      <c r="Z9" s="274"/>
      <c r="AA9" s="307"/>
      <c r="AB9" s="308"/>
      <c r="AC9" s="268"/>
      <c r="AD9" s="110"/>
      <c r="AE9" s="234" t="s">
        <v>53</v>
      </c>
      <c r="AF9" s="236" t="s">
        <v>44</v>
      </c>
      <c r="AG9" s="234" t="s">
        <v>53</v>
      </c>
      <c r="AH9" s="238" t="s">
        <v>44</v>
      </c>
      <c r="AI9" s="240" t="s">
        <v>52</v>
      </c>
      <c r="AJ9" s="115"/>
      <c r="AK9" s="254"/>
      <c r="AL9" s="264" t="s">
        <v>51</v>
      </c>
      <c r="AM9" s="259" t="s">
        <v>50</v>
      </c>
      <c r="AN9" s="261" t="s">
        <v>223</v>
      </c>
      <c r="AO9" s="259" t="s">
        <v>224</v>
      </c>
      <c r="AP9" s="261" t="s">
        <v>225</v>
      </c>
      <c r="AQ9" s="263"/>
      <c r="AR9" s="261" t="s">
        <v>237</v>
      </c>
      <c r="AS9" s="263"/>
      <c r="AT9" s="263"/>
      <c r="AU9" s="263"/>
      <c r="AV9" s="263"/>
      <c r="AW9" s="263"/>
      <c r="AX9" s="241"/>
      <c r="AY9" s="259" t="s">
        <v>238</v>
      </c>
      <c r="AZ9" s="259" t="s">
        <v>239</v>
      </c>
      <c r="BA9" s="263"/>
      <c r="BB9" s="259" t="s">
        <v>240</v>
      </c>
      <c r="BC9" s="259" t="s">
        <v>242</v>
      </c>
      <c r="BD9" s="263"/>
      <c r="BE9" s="259" t="s">
        <v>241</v>
      </c>
      <c r="BF9" s="216" t="s">
        <v>243</v>
      </c>
      <c r="BG9" s="278"/>
      <c r="BH9" s="256"/>
      <c r="BI9" s="202"/>
      <c r="BJ9" s="202"/>
      <c r="BK9" s="202"/>
      <c r="BL9" s="203"/>
      <c r="BM9" s="226"/>
      <c r="BN9" s="204"/>
      <c r="BO9" s="204"/>
      <c r="BP9" s="231"/>
      <c r="BQ9" s="202"/>
      <c r="BR9" s="202"/>
      <c r="BS9" s="202"/>
      <c r="BT9" s="203"/>
      <c r="BU9" s="233"/>
      <c r="BV9" s="233"/>
      <c r="BW9" s="233"/>
      <c r="BX9" s="233"/>
      <c r="BY9" s="233"/>
      <c r="BZ9" s="233"/>
      <c r="CA9" s="224"/>
      <c r="CB9" s="226"/>
      <c r="CC9" s="312" t="s">
        <v>245</v>
      </c>
      <c r="CE9" s="253"/>
      <c r="CF9" s="253"/>
      <c r="CG9" s="253"/>
      <c r="CH9" s="253"/>
      <c r="CI9" s="253"/>
      <c r="CJ9" s="253"/>
      <c r="CL9" s="218" t="s">
        <v>49</v>
      </c>
      <c r="CM9" s="219"/>
      <c r="CN9" s="219"/>
      <c r="CO9" s="220"/>
      <c r="CQ9" s="114"/>
    </row>
    <row r="10" spans="1:119" s="19" customFormat="1" ht="74.25" thickBot="1" x14ac:dyDescent="0.2">
      <c r="A10" s="113" t="s">
        <v>48</v>
      </c>
      <c r="B10" s="113" t="s">
        <v>47</v>
      </c>
      <c r="C10" s="316"/>
      <c r="D10" s="319"/>
      <c r="E10" s="319"/>
      <c r="F10" s="330"/>
      <c r="G10" s="331"/>
      <c r="H10" s="273"/>
      <c r="I10" s="243"/>
      <c r="J10" s="245"/>
      <c r="K10" s="197" t="s">
        <v>45</v>
      </c>
      <c r="L10" s="198" t="s">
        <v>44</v>
      </c>
      <c r="M10" s="199" t="s">
        <v>46</v>
      </c>
      <c r="N10" s="197" t="s">
        <v>45</v>
      </c>
      <c r="O10" s="198" t="s">
        <v>44</v>
      </c>
      <c r="P10" s="251"/>
      <c r="Q10" s="237"/>
      <c r="R10" s="285"/>
      <c r="S10" s="283"/>
      <c r="T10" s="121"/>
      <c r="U10" s="111"/>
      <c r="V10" s="111"/>
      <c r="W10" s="111"/>
      <c r="X10" s="111"/>
      <c r="Y10" s="111"/>
      <c r="Z10" s="111"/>
      <c r="AA10" s="111"/>
      <c r="AB10" s="112" t="s">
        <v>43</v>
      </c>
      <c r="AC10" s="111"/>
      <c r="AD10" s="110"/>
      <c r="AE10" s="235"/>
      <c r="AF10" s="237"/>
      <c r="AG10" s="235"/>
      <c r="AH10" s="239"/>
      <c r="AI10" s="241"/>
      <c r="AJ10" s="109" t="s">
        <v>42</v>
      </c>
      <c r="AK10" s="108" t="s">
        <v>41</v>
      </c>
      <c r="AL10" s="265"/>
      <c r="AM10" s="260"/>
      <c r="AN10" s="262"/>
      <c r="AO10" s="263"/>
      <c r="AP10" s="262"/>
      <c r="AQ10" s="263"/>
      <c r="AR10" s="266"/>
      <c r="AS10" s="263"/>
      <c r="AT10" s="263"/>
      <c r="AU10" s="263"/>
      <c r="AV10" s="263"/>
      <c r="AW10" s="263"/>
      <c r="AX10" s="241"/>
      <c r="AY10" s="263"/>
      <c r="AZ10" s="263"/>
      <c r="BA10" s="263"/>
      <c r="BB10" s="263"/>
      <c r="BC10" s="263"/>
      <c r="BD10" s="263"/>
      <c r="BE10" s="263"/>
      <c r="BF10" s="217"/>
      <c r="BG10" s="278"/>
      <c r="BH10" s="257"/>
      <c r="BI10" s="221" t="s">
        <v>38</v>
      </c>
      <c r="BJ10" s="222"/>
      <c r="BK10" s="221" t="s">
        <v>37</v>
      </c>
      <c r="BL10" s="222"/>
      <c r="BM10" s="258"/>
      <c r="BN10" s="205" t="s">
        <v>40</v>
      </c>
      <c r="BO10" s="205" t="s">
        <v>39</v>
      </c>
      <c r="BP10" s="224"/>
      <c r="BQ10" s="221" t="s">
        <v>38</v>
      </c>
      <c r="BR10" s="222"/>
      <c r="BS10" s="221" t="s">
        <v>37</v>
      </c>
      <c r="BT10" s="222"/>
      <c r="BU10" s="233"/>
      <c r="BV10" s="233"/>
      <c r="BW10" s="233"/>
      <c r="BX10" s="233"/>
      <c r="BY10" s="233"/>
      <c r="BZ10" s="233"/>
      <c r="CA10" s="224"/>
      <c r="CB10" s="226"/>
      <c r="CC10" s="313"/>
      <c r="CD10" s="107"/>
      <c r="CE10" s="106" t="s">
        <v>36</v>
      </c>
      <c r="CF10" s="106" t="s">
        <v>35</v>
      </c>
      <c r="CG10" s="106" t="s">
        <v>34</v>
      </c>
      <c r="CH10" s="106" t="s">
        <v>33</v>
      </c>
      <c r="CI10" s="106" t="s">
        <v>32</v>
      </c>
      <c r="CJ10" s="106" t="s">
        <v>31</v>
      </c>
      <c r="CK10" s="16"/>
      <c r="CL10" s="105" t="s">
        <v>30</v>
      </c>
      <c r="CM10" s="105" t="s">
        <v>29</v>
      </c>
      <c r="CN10" s="105" t="s">
        <v>28</v>
      </c>
      <c r="CO10" s="105" t="s">
        <v>27</v>
      </c>
      <c r="CP10" s="16"/>
      <c r="CQ10" s="104" t="s">
        <v>26</v>
      </c>
      <c r="CR10" s="104" t="s">
        <v>25</v>
      </c>
      <c r="CS10" s="104" t="s">
        <v>24</v>
      </c>
      <c r="CT10" s="104" t="s">
        <v>23</v>
      </c>
      <c r="CU10" s="104" t="s">
        <v>22</v>
      </c>
      <c r="CV10" s="104" t="s">
        <v>21</v>
      </c>
      <c r="CW10" s="104" t="s">
        <v>20</v>
      </c>
      <c r="CX10" s="104" t="s">
        <v>19</v>
      </c>
      <c r="CY10" s="104" t="s">
        <v>18</v>
      </c>
      <c r="CZ10" s="104" t="s">
        <v>17</v>
      </c>
      <c r="DA10" s="104" t="s">
        <v>16</v>
      </c>
      <c r="DB10" s="104" t="s">
        <v>15</v>
      </c>
      <c r="DC10" s="104" t="s">
        <v>14</v>
      </c>
      <c r="DD10" s="104" t="s">
        <v>13</v>
      </c>
      <c r="DE10" s="104" t="s">
        <v>12</v>
      </c>
      <c r="DF10" s="104" t="s">
        <v>11</v>
      </c>
      <c r="DG10" s="104" t="s">
        <v>10</v>
      </c>
      <c r="DH10" s="104" t="s">
        <v>9</v>
      </c>
      <c r="DI10" s="104" t="s">
        <v>8</v>
      </c>
      <c r="DJ10" s="104" t="s">
        <v>7</v>
      </c>
      <c r="DK10" s="104" t="s">
        <v>6</v>
      </c>
      <c r="DL10" s="104" t="s">
        <v>5</v>
      </c>
      <c r="DM10" s="103" t="s">
        <v>4</v>
      </c>
      <c r="DN10" s="103" t="s">
        <v>3</v>
      </c>
    </row>
    <row r="11" spans="1:119" s="16" customFormat="1" ht="18" customHeight="1" thickBot="1" x14ac:dyDescent="0.2">
      <c r="A11" s="102"/>
      <c r="B11" s="102"/>
      <c r="C11" s="101"/>
      <c r="D11" s="99"/>
      <c r="E11" s="99"/>
      <c r="F11" s="100"/>
      <c r="G11" s="86">
        <f>MAX(F12:F70)</f>
        <v>1</v>
      </c>
      <c r="H11" s="86"/>
      <c r="I11" s="94"/>
      <c r="J11" s="94"/>
      <c r="K11" s="94"/>
      <c r="L11" s="94"/>
      <c r="M11" s="94"/>
      <c r="N11" s="94"/>
      <c r="O11" s="94"/>
      <c r="P11" s="99"/>
      <c r="Q11" s="86"/>
      <c r="R11" s="87"/>
      <c r="S11" s="98"/>
      <c r="T11" s="96">
        <f t="shared" ref="T11:Y11" si="0">SUM(T12:T70)</f>
        <v>0</v>
      </c>
      <c r="U11" s="96">
        <f t="shared" si="0"/>
        <v>0</v>
      </c>
      <c r="V11" s="96">
        <f t="shared" si="0"/>
        <v>0</v>
      </c>
      <c r="W11" s="96">
        <f t="shared" si="0"/>
        <v>0</v>
      </c>
      <c r="X11" s="96">
        <f t="shared" si="0"/>
        <v>0</v>
      </c>
      <c r="Y11" s="96">
        <f t="shared" si="0"/>
        <v>0</v>
      </c>
      <c r="Z11" s="96">
        <f>SUM(N12:Z70)</f>
        <v>0</v>
      </c>
      <c r="AA11" s="96">
        <f>SUM(AA12:AA70)</f>
        <v>0</v>
      </c>
      <c r="AB11" s="97">
        <f>SUM(AB12:AB70)</f>
        <v>0</v>
      </c>
      <c r="AC11" s="96"/>
      <c r="AD11" s="95"/>
      <c r="AE11" s="86"/>
      <c r="AF11" s="86"/>
      <c r="AG11" s="86"/>
      <c r="AH11" s="94"/>
      <c r="AI11" s="93">
        <f>SUMPRODUCT(1/(COUNTIF(B12:B70,B12:B70)))-1</f>
        <v>-1.1102230246251565E-15</v>
      </c>
      <c r="AJ11" s="92">
        <f>SUM(AJ12:AJ70)</f>
        <v>0</v>
      </c>
      <c r="AK11" s="91">
        <f>ROUNDDOWN(AJ12*1/15,-3)/1000</f>
        <v>0</v>
      </c>
      <c r="AL11" s="88">
        <f>COUNTIF(AL12:AL70,"&gt;0")*5</f>
        <v>0</v>
      </c>
      <c r="AM11" s="86">
        <f>COUNTIF(AM12:AM70,"&gt;0")*4</f>
        <v>0</v>
      </c>
      <c r="AN11" s="86">
        <f>COUNTIF(AN12:AN70,"&gt;0")*3</f>
        <v>0</v>
      </c>
      <c r="AO11" s="86">
        <f>COUNTIF(AO12:AO70,"&gt;0")*2</f>
        <v>0</v>
      </c>
      <c r="AP11" s="86">
        <f t="shared" ref="AP11:AV11" si="1">COUNTIF(AP12:AP70,"&gt;0")*1</f>
        <v>0</v>
      </c>
      <c r="AQ11" s="86">
        <f t="shared" si="1"/>
        <v>0</v>
      </c>
      <c r="AR11" s="86">
        <f t="shared" si="1"/>
        <v>0</v>
      </c>
      <c r="AS11" s="86">
        <f t="shared" si="1"/>
        <v>0</v>
      </c>
      <c r="AT11" s="86">
        <f t="shared" si="1"/>
        <v>0</v>
      </c>
      <c r="AU11" s="86">
        <f t="shared" si="1"/>
        <v>0</v>
      </c>
      <c r="AV11" s="86">
        <f t="shared" si="1"/>
        <v>0</v>
      </c>
      <c r="AW11" s="86">
        <f>COUNTIF(AW12:AW70,"&gt;0")*3</f>
        <v>0</v>
      </c>
      <c r="AX11" s="86">
        <f>COUNTIF(AX12:AX70,"&gt;0")*1</f>
        <v>0</v>
      </c>
      <c r="AY11" s="90">
        <f>SUM(SUMIF(AY12:AY70,"&lt;=4",AY12:AY70),COUNTIF(AY12:AY70,"&gt;=5")*4)</f>
        <v>0</v>
      </c>
      <c r="AZ11" s="90">
        <f>COUNTIF(AZ12:AZ70,"&gt;0")*1</f>
        <v>0</v>
      </c>
      <c r="BA11" s="86">
        <f>COUNTIF(BA12:BA70,"&gt;0")*2</f>
        <v>0</v>
      </c>
      <c r="BB11" s="86">
        <f>COUNTIF(BB12:BB70,"&gt;0")*3</f>
        <v>0</v>
      </c>
      <c r="BC11" s="86">
        <f>COUNTIF(BC12:BC70,"&gt;0")*1</f>
        <v>0</v>
      </c>
      <c r="BD11" s="86">
        <f>COUNTIF(BD12:BD70,"&gt;0")*1</f>
        <v>0</v>
      </c>
      <c r="BE11" s="90">
        <f>COUNTIF(BE12:BE70,"&gt;0")*1</f>
        <v>0</v>
      </c>
      <c r="BF11" s="90">
        <f>SUM(SUMIF(BF12:BF70,"&lt;=3",BF12:BF70),COUNTIF(BF12:BF70,"&gt;=4")*3)</f>
        <v>0</v>
      </c>
      <c r="BG11" s="89">
        <f>COUNTIF(BG12:BG70,"&gt;0")*3</f>
        <v>0</v>
      </c>
      <c r="BH11" s="88">
        <f>COUNTIF(BH12:BH70,"&gt;0")</f>
        <v>0</v>
      </c>
      <c r="BI11" s="214"/>
      <c r="BJ11" s="215"/>
      <c r="BK11" s="214"/>
      <c r="BL11" s="215"/>
      <c r="BM11" s="87">
        <f>COUNTIF(BM12:BM70,"&gt;0")</f>
        <v>0</v>
      </c>
      <c r="BN11" s="87"/>
      <c r="BO11" s="87"/>
      <c r="BP11" s="86">
        <f>COUNTIF(BP12:BP70,"&gt;0")</f>
        <v>0</v>
      </c>
      <c r="BQ11" s="214"/>
      <c r="BR11" s="215"/>
      <c r="BS11" s="214"/>
      <c r="BT11" s="215"/>
      <c r="BU11" s="86">
        <f t="shared" ref="BU11:CB11" si="2">COUNTIF(BU12:BU70,"&gt;0")</f>
        <v>0</v>
      </c>
      <c r="BV11" s="86">
        <f t="shared" si="2"/>
        <v>0</v>
      </c>
      <c r="BW11" s="86">
        <f t="shared" si="2"/>
        <v>0</v>
      </c>
      <c r="BX11" s="86">
        <f t="shared" si="2"/>
        <v>0</v>
      </c>
      <c r="BY11" s="86">
        <f t="shared" si="2"/>
        <v>0</v>
      </c>
      <c r="BZ11" s="86">
        <f t="shared" si="2"/>
        <v>0</v>
      </c>
      <c r="CA11" s="86">
        <f t="shared" si="2"/>
        <v>0</v>
      </c>
      <c r="CB11" s="100">
        <f t="shared" si="2"/>
        <v>0</v>
      </c>
      <c r="CC11" s="211"/>
      <c r="CD11" s="16" t="s">
        <v>222</v>
      </c>
      <c r="CE11" s="85"/>
      <c r="CF11" s="84"/>
      <c r="CG11" s="84"/>
      <c r="CH11" s="84"/>
      <c r="CI11" s="84"/>
      <c r="CJ11" s="83"/>
      <c r="CK11" s="19"/>
      <c r="CL11" s="82"/>
      <c r="CM11" s="81">
        <f>SUM(CM12:CM70)</f>
        <v>0</v>
      </c>
      <c r="CN11" s="81">
        <f>SUM(CN12:CN70)</f>
        <v>0</v>
      </c>
      <c r="CO11" s="80"/>
      <c r="CP11" s="19"/>
      <c r="CQ11" s="79">
        <f t="shared" ref="CQ11:DL11" si="3">SUM(CQ12:CQ70)</f>
        <v>0</v>
      </c>
      <c r="CR11" s="79">
        <f t="shared" si="3"/>
        <v>0</v>
      </c>
      <c r="CS11" s="79">
        <f t="shared" si="3"/>
        <v>0</v>
      </c>
      <c r="CT11" s="79">
        <f t="shared" si="3"/>
        <v>0</v>
      </c>
      <c r="CU11" s="79">
        <f t="shared" si="3"/>
        <v>0</v>
      </c>
      <c r="CV11" s="79">
        <f t="shared" si="3"/>
        <v>0</v>
      </c>
      <c r="CW11" s="79">
        <f t="shared" si="3"/>
        <v>0</v>
      </c>
      <c r="CX11" s="79">
        <f t="shared" si="3"/>
        <v>0</v>
      </c>
      <c r="CY11" s="79">
        <f t="shared" si="3"/>
        <v>0</v>
      </c>
      <c r="CZ11" s="79">
        <f t="shared" si="3"/>
        <v>0</v>
      </c>
      <c r="DA11" s="79">
        <f t="shared" si="3"/>
        <v>0</v>
      </c>
      <c r="DB11" s="79">
        <f t="shared" si="3"/>
        <v>0</v>
      </c>
      <c r="DC11" s="79">
        <f t="shared" si="3"/>
        <v>0</v>
      </c>
      <c r="DD11" s="79">
        <f t="shared" si="3"/>
        <v>0</v>
      </c>
      <c r="DE11" s="79">
        <f t="shared" si="3"/>
        <v>0</v>
      </c>
      <c r="DF11" s="79">
        <f t="shared" si="3"/>
        <v>0</v>
      </c>
      <c r="DG11" s="79">
        <f t="shared" si="3"/>
        <v>0</v>
      </c>
      <c r="DH11" s="79">
        <f t="shared" si="3"/>
        <v>0</v>
      </c>
      <c r="DI11" s="79">
        <f t="shared" si="3"/>
        <v>0</v>
      </c>
      <c r="DJ11" s="79">
        <f t="shared" si="3"/>
        <v>0</v>
      </c>
      <c r="DK11" s="79">
        <f t="shared" si="3"/>
        <v>0</v>
      </c>
      <c r="DL11" s="79">
        <f t="shared" si="3"/>
        <v>0</v>
      </c>
      <c r="DM11" s="16">
        <f t="shared" ref="DM11:DM68" si="4">SUM(CQ11:DL11)</f>
        <v>0</v>
      </c>
      <c r="DN11" s="16">
        <f>DM11/G11</f>
        <v>0</v>
      </c>
    </row>
    <row r="12" spans="1:119" s="19" customFormat="1" ht="18" customHeight="1" x14ac:dyDescent="0.15">
      <c r="A12" s="3" t="str">
        <f t="shared" ref="A12:A68" si="5">C12&amp;D12&amp;E12&amp;G12</f>
        <v/>
      </c>
      <c r="B12" s="3" t="str">
        <f t="shared" ref="B12:B68" si="6">IF(AI12="","",C12&amp;D12&amp;E12&amp;G12)</f>
        <v/>
      </c>
      <c r="C12" s="78"/>
      <c r="D12" s="76"/>
      <c r="E12" s="76"/>
      <c r="F12" s="75">
        <v>1</v>
      </c>
      <c r="G12" s="62"/>
      <c r="H12" s="62"/>
      <c r="I12" s="61"/>
      <c r="J12" s="23" t="str">
        <f>IF(I12&gt;0,VLOOKUP(I12,整理番号表!$B$6:$H$11,2,FALSE),"")</f>
        <v/>
      </c>
      <c r="K12" s="77"/>
      <c r="L12" s="23" t="str">
        <f>IF(K12&gt;0,VLOOKUP(K12,整理番号表!$B$16:$N$19,2,FALSE),"")</f>
        <v/>
      </c>
      <c r="M12" s="23"/>
      <c r="N12" s="61"/>
      <c r="O12" s="23" t="str">
        <f>IF(N12&gt;0,VLOOKUP(N12,整理番号表!$B$23:$F$50,2,FALSE),"")</f>
        <v/>
      </c>
      <c r="P12" s="76"/>
      <c r="Q12" s="75" t="str">
        <f>IF(P12&gt;0,VLOOKUP(P12,整理番号表!$P$6:$Q$39,2,FALSE),"")</f>
        <v/>
      </c>
      <c r="R12" s="74"/>
      <c r="S12" s="73"/>
      <c r="T12" s="53">
        <f t="shared" ref="T12:T26" si="7">SUM(U12:Z12)</f>
        <v>0</v>
      </c>
      <c r="U12" s="65"/>
      <c r="V12" s="65"/>
      <c r="W12" s="65"/>
      <c r="X12" s="65"/>
      <c r="Y12" s="65"/>
      <c r="Z12" s="65"/>
      <c r="AA12" s="35" t="str">
        <f t="shared" ref="AA12:AA68" si="8">IF(AB12&gt;0,IF(M12="法人",IF(AB12&gt;30000000,30000000,AB12),IF(AB12&gt;15000000,15000000,AB12)),"")</f>
        <v/>
      </c>
      <c r="AB12" s="52">
        <f t="shared" ref="AB12:AB25" si="9">IF(A12&lt;&gt;A13,SUMIF($A$12:$A$10044,A12,$U$12:$U$10044),0)</f>
        <v>0</v>
      </c>
      <c r="AC12" s="178" t="str">
        <f t="shared" ref="AC12:AC68" si="10">IF(CL12=1,"除税額"&amp;TEXT(CM12,"#,###")&amp;"円"&amp;"
うち国費"&amp;TEXT(CN12,"#,###")&amp;"円",IF(CL12=2,"該当なし",IF(CL12=3,"含税額",IF(CL12="","",))))</f>
        <v/>
      </c>
      <c r="AD12" s="51" t="str">
        <f t="shared" ref="AD12:AD68" si="11">IF(T12&gt;0,Y12/T12,"")</f>
        <v/>
      </c>
      <c r="AE12" s="62"/>
      <c r="AF12" s="72" t="str">
        <f>IF(AE12&gt;0,VLOOKUP(AE12,整理番号表!$T$6:$U$14,2,FALSE),"")</f>
        <v/>
      </c>
      <c r="AG12" s="62"/>
      <c r="AH12" s="72" t="str">
        <f>IF(AG12&gt;0,VLOOKUP(AG12,整理番号表!$T$18:$W$25,2,FALSE),"")</f>
        <v/>
      </c>
      <c r="AI12" s="116"/>
      <c r="AJ12" s="71">
        <f t="shared" ref="AJ12:AJ68" si="12">IF(AI12=1,Y12,0)</f>
        <v>0</v>
      </c>
      <c r="AK12" s="181"/>
      <c r="AL12" s="189">
        <f t="shared" ref="AL12:AL68" si="13">IF($CJ12="ア",1,0)</f>
        <v>0</v>
      </c>
      <c r="AM12" s="190">
        <f t="shared" ref="AM12:AM68" si="14">IF($CJ12="イ",1,0)</f>
        <v>0</v>
      </c>
      <c r="AN12" s="191">
        <f t="shared" ref="AN12:AN68" si="15">IF($CJ12="ウ",1,0)</f>
        <v>0</v>
      </c>
      <c r="AO12" s="190">
        <f t="shared" ref="AO12:AO68" si="16">IF($CJ12="エ",1,0)</f>
        <v>0</v>
      </c>
      <c r="AP12" s="190">
        <f t="shared" ref="AP12:AP68" si="17">IF($CJ12="オ",1,0)</f>
        <v>0</v>
      </c>
      <c r="AQ12" s="70"/>
      <c r="AR12" s="70"/>
      <c r="AS12" s="70"/>
      <c r="AT12" s="70"/>
      <c r="AU12" s="70"/>
      <c r="AV12" s="70"/>
      <c r="AW12" s="70"/>
      <c r="AX12" s="70"/>
      <c r="AY12" s="70"/>
      <c r="AZ12" s="70"/>
      <c r="BA12" s="70"/>
      <c r="BB12" s="70"/>
      <c r="BC12" s="70"/>
      <c r="BD12" s="70"/>
      <c r="BE12" s="70"/>
      <c r="BF12" s="70"/>
      <c r="BG12" s="69"/>
      <c r="BH12" s="140"/>
      <c r="BI12" s="67"/>
      <c r="BJ12" s="66"/>
      <c r="BK12" s="67"/>
      <c r="BL12" s="66"/>
      <c r="BM12" s="68"/>
      <c r="BN12" s="68"/>
      <c r="BO12" s="68"/>
      <c r="BP12" s="139"/>
      <c r="BQ12" s="67"/>
      <c r="BR12" s="66"/>
      <c r="BS12" s="67"/>
      <c r="BT12" s="66"/>
      <c r="BU12" s="139"/>
      <c r="BV12" s="139"/>
      <c r="BW12" s="139"/>
      <c r="BX12" s="139"/>
      <c r="BY12" s="139"/>
      <c r="BZ12" s="139"/>
      <c r="CA12" s="139"/>
      <c r="CB12" s="208"/>
      <c r="CC12" s="212"/>
      <c r="CD12" s="19">
        <f t="shared" ref="CD12:CD70" si="18">IF(G11=G12,0,1)</f>
        <v>1</v>
      </c>
      <c r="CE12" s="25" t="str">
        <f t="shared" ref="CE12:CE70" si="19">IF(CD12=0,"",IF(OR(I12=1,I12=3),1,""))</f>
        <v/>
      </c>
      <c r="CF12" s="195"/>
      <c r="CG12" s="195"/>
      <c r="CH12" s="64">
        <f t="shared" ref="CH12:CH68" si="20">CG12-CF12</f>
        <v>0</v>
      </c>
      <c r="CI12" s="23" t="str">
        <f t="shared" ref="CI12:CI70" si="21">IF(N12="","",O12)</f>
        <v/>
      </c>
      <c r="CJ12" s="23">
        <f t="shared" ref="CJ12:CJ70" si="22">IF(AND(CE12=1,OR(AND(OR(N12=4,N12=7),CH12&gt;=2),AND(N12=5,CH12&gt;=1),AND(OR(N12&lt;&gt;4,N12&lt;&gt;5,N12&lt;&gt;7),CH12&gt;=4))),"ア",
IF(AND(CE12=1,OR(AND(OR(N12=4,N12=7),CH12&gt;=1),AND(N12=5,CH12&gt;=0.5),AND(OR(N12&lt;&gt;4,N12&lt;&gt;5,N12&lt;&gt;7),CH12&gt;=2))),"イ",
IF(OR(AND(CE12=1,CH12&gt;0),AND(OR(N12=4,N12=7),CH12&gt;=2),AND(N12=5,CH12&gt;=1),AND(OR(N12&lt;&gt;4,N12&lt;&gt;5,N12&lt;&gt;7),CH12&gt;=4)),"ウ",
IF(OR(CE12=1,OR(AND(OR(N12=4,N12=7),CH12&gt;=1),AND(N12=5,CH12&gt;=0.5),AND(OR(N12&lt;&gt;4,N12&lt;&gt;5,N12&lt;&gt;7),CH12&gt;=2))),"エ",
IF(CH12&gt;0,"オ",0)))))</f>
        <v>0</v>
      </c>
      <c r="CL12" s="22"/>
      <c r="CM12" s="21">
        <f t="shared" ref="CM12:CM70" si="23">IF(CL12=1,ROUNDDOWN(T12*8/108,0),0)</f>
        <v>0</v>
      </c>
      <c r="CN12" s="21">
        <f t="shared" ref="CN12:CN68" si="24">IF(CL12=1,ROUNDDOWN(CM12*CO12,0),0)</f>
        <v>0</v>
      </c>
      <c r="CO12" s="20" t="str">
        <f t="shared" ref="CO12:CO70" si="25">IF(CL12&gt;0,U12/(T12-CM12),"")</f>
        <v/>
      </c>
      <c r="CQ12" s="19">
        <f t="shared" ref="CQ12:CQ70" si="26">IF(AL12=0,0,AL12*5)</f>
        <v>0</v>
      </c>
      <c r="CR12" s="19">
        <f t="shared" ref="CR12:CR70" si="27">IF(AM12=0,0,AM12*4)</f>
        <v>0</v>
      </c>
      <c r="CS12" s="19">
        <f t="shared" ref="CS12:CS70" si="28">IF(AN12=0,0,AN12*3)</f>
        <v>0</v>
      </c>
      <c r="CT12" s="19">
        <f t="shared" ref="CT12:CT70" si="29">IF(AO12=0,0,AO12*2)</f>
        <v>0</v>
      </c>
      <c r="CU12" s="19">
        <f t="shared" ref="CU12:DA43" si="30">IF(AP12=0,0,AP12*1)</f>
        <v>0</v>
      </c>
      <c r="CV12" s="19">
        <f t="shared" si="30"/>
        <v>0</v>
      </c>
      <c r="CW12" s="19">
        <f t="shared" si="30"/>
        <v>0</v>
      </c>
      <c r="CX12" s="19">
        <f t="shared" si="30"/>
        <v>0</v>
      </c>
      <c r="CY12" s="19">
        <f t="shared" si="30"/>
        <v>0</v>
      </c>
      <c r="CZ12" s="19">
        <f t="shared" si="30"/>
        <v>0</v>
      </c>
      <c r="DA12" s="19">
        <f t="shared" si="30"/>
        <v>0</v>
      </c>
      <c r="DB12" s="19">
        <f t="shared" ref="DB12:DB70" si="31">IF(AW12=0,0,AW12*3)</f>
        <v>0</v>
      </c>
      <c r="DC12" s="19">
        <f t="shared" ref="DC12:DC70" si="32">IF(AX12=0,0,AX12*1)</f>
        <v>0</v>
      </c>
      <c r="DD12" s="19">
        <f t="shared" ref="DD12:DD70" si="33">IF(AY12=0,0,AY12)</f>
        <v>0</v>
      </c>
      <c r="DE12" s="19">
        <f t="shared" ref="DE12:DE70" si="34">IF(AZ12=0,0,AZ12*1)</f>
        <v>0</v>
      </c>
      <c r="DF12" s="19">
        <f t="shared" ref="DF12:DF70" si="35">IF(BA12=0,0,BA12*2)</f>
        <v>0</v>
      </c>
      <c r="DG12" s="19">
        <f t="shared" ref="DG12:DG70" si="36">IF(BB12=0,0,BB12*3)</f>
        <v>0</v>
      </c>
      <c r="DH12" s="19">
        <f t="shared" ref="DH12:DJ43" si="37">IF(BC12=0,0,BC12*1)</f>
        <v>0</v>
      </c>
      <c r="DI12" s="19">
        <f t="shared" si="37"/>
        <v>0</v>
      </c>
      <c r="DJ12" s="19">
        <f t="shared" si="37"/>
        <v>0</v>
      </c>
      <c r="DK12" s="19">
        <f t="shared" ref="DK12:DK70" si="38">IF(BF12=0,0,BF12)</f>
        <v>0</v>
      </c>
      <c r="DL12" s="19">
        <f t="shared" ref="DL12:DL70" si="39">IF(BG12=0,0,BG12*3)</f>
        <v>0</v>
      </c>
      <c r="DM12" s="19">
        <f t="shared" si="4"/>
        <v>0</v>
      </c>
      <c r="DO12" s="16"/>
    </row>
    <row r="13" spans="1:119" s="19" customFormat="1" ht="18" customHeight="1" x14ac:dyDescent="0.15">
      <c r="A13" s="3" t="str">
        <f t="shared" si="5"/>
        <v/>
      </c>
      <c r="B13" s="3" t="str">
        <f t="shared" si="6"/>
        <v/>
      </c>
      <c r="C13" s="63"/>
      <c r="D13" s="57"/>
      <c r="E13" s="57"/>
      <c r="F13" s="56" t="str">
        <f t="shared" ref="F13:F70" si="40">IF(G13="","",IF(G13&lt;&gt;G12,SUM(F12)+1,F12))</f>
        <v/>
      </c>
      <c r="G13" s="116"/>
      <c r="H13" s="62"/>
      <c r="I13" s="61"/>
      <c r="J13" s="23" t="str">
        <f>IF(I13&gt;0,VLOOKUP(I13,整理番号表!$B$6:$H$11,2,FALSE),"")</f>
        <v/>
      </c>
      <c r="K13" s="60"/>
      <c r="L13" s="58" t="str">
        <f>IF(K13&gt;0,VLOOKUP(K13,整理番号表!$B$16:$N$19,2,FALSE),"")</f>
        <v/>
      </c>
      <c r="M13" s="58"/>
      <c r="N13" s="59"/>
      <c r="O13" s="58" t="str">
        <f>IF(N13&gt;0,VLOOKUP(N13,整理番号表!$B$23:$F$50,2,FALSE),"")</f>
        <v/>
      </c>
      <c r="P13" s="57"/>
      <c r="Q13" s="56" t="str">
        <f>IF(P13&gt;0,VLOOKUP(P13,整理番号表!$P$6:$Q$39,2,FALSE),"")</f>
        <v/>
      </c>
      <c r="R13" s="55"/>
      <c r="S13" s="54"/>
      <c r="T13" s="53">
        <f t="shared" si="7"/>
        <v>0</v>
      </c>
      <c r="U13" s="65"/>
      <c r="V13" s="65"/>
      <c r="W13" s="65"/>
      <c r="X13" s="65"/>
      <c r="Y13" s="65"/>
      <c r="Z13" s="65"/>
      <c r="AA13" s="35" t="str">
        <f t="shared" si="8"/>
        <v/>
      </c>
      <c r="AB13" s="52">
        <f t="shared" si="9"/>
        <v>0</v>
      </c>
      <c r="AC13" s="179" t="str">
        <f t="shared" si="10"/>
        <v/>
      </c>
      <c r="AD13" s="51" t="str">
        <f t="shared" si="11"/>
        <v/>
      </c>
      <c r="AE13" s="116"/>
      <c r="AF13" s="50" t="str">
        <f>IF(AE13&gt;0,VLOOKUP(AE13,整理番号表!$T$6:$U$14,2,FALSE),"")</f>
        <v/>
      </c>
      <c r="AG13" s="116"/>
      <c r="AH13" s="50" t="str">
        <f>IF(AG13&gt;0,VLOOKUP(AG13,整理番号表!$T$18:$W$25,2,FALSE),"")</f>
        <v/>
      </c>
      <c r="AI13" s="116"/>
      <c r="AJ13" s="49">
        <f t="shared" si="12"/>
        <v>0</v>
      </c>
      <c r="AK13" s="182"/>
      <c r="AL13" s="192">
        <f t="shared" si="13"/>
        <v>0</v>
      </c>
      <c r="AM13" s="191">
        <f t="shared" si="14"/>
        <v>0</v>
      </c>
      <c r="AN13" s="191">
        <f t="shared" si="15"/>
        <v>0</v>
      </c>
      <c r="AO13" s="191">
        <f t="shared" si="16"/>
        <v>0</v>
      </c>
      <c r="AP13" s="191">
        <f t="shared" si="17"/>
        <v>0</v>
      </c>
      <c r="AQ13" s="48"/>
      <c r="AR13" s="48"/>
      <c r="AS13" s="48"/>
      <c r="AT13" s="48"/>
      <c r="AU13" s="48"/>
      <c r="AV13" s="48"/>
      <c r="AW13" s="48"/>
      <c r="AX13" s="48"/>
      <c r="AY13" s="48"/>
      <c r="AZ13" s="48"/>
      <c r="BA13" s="48"/>
      <c r="BB13" s="48"/>
      <c r="BC13" s="48"/>
      <c r="BD13" s="48"/>
      <c r="BE13" s="48"/>
      <c r="BF13" s="48"/>
      <c r="BG13" s="47"/>
      <c r="BH13" s="117"/>
      <c r="BI13" s="45"/>
      <c r="BJ13" s="44"/>
      <c r="BK13" s="45"/>
      <c r="BL13" s="44"/>
      <c r="BM13" s="46"/>
      <c r="BN13" s="46"/>
      <c r="BO13" s="46"/>
      <c r="BP13" s="116"/>
      <c r="BQ13" s="45"/>
      <c r="BR13" s="44"/>
      <c r="BS13" s="45"/>
      <c r="BT13" s="44"/>
      <c r="BU13" s="116"/>
      <c r="BV13" s="116"/>
      <c r="BW13" s="116"/>
      <c r="BX13" s="116"/>
      <c r="BY13" s="116"/>
      <c r="BZ13" s="116"/>
      <c r="CA13" s="116"/>
      <c r="CB13" s="209"/>
      <c r="CC13" s="212"/>
      <c r="CD13" s="19">
        <f t="shared" si="18"/>
        <v>0</v>
      </c>
      <c r="CE13" s="56" t="str">
        <f t="shared" si="19"/>
        <v/>
      </c>
      <c r="CF13" s="196"/>
      <c r="CG13" s="196"/>
      <c r="CH13" s="64">
        <f t="shared" si="20"/>
        <v>0</v>
      </c>
      <c r="CI13" s="23" t="str">
        <f t="shared" si="21"/>
        <v/>
      </c>
      <c r="CJ13" s="23">
        <f t="shared" si="22"/>
        <v>0</v>
      </c>
      <c r="CL13" s="22"/>
      <c r="CM13" s="21">
        <f t="shared" si="23"/>
        <v>0</v>
      </c>
      <c r="CN13" s="21">
        <f t="shared" si="24"/>
        <v>0</v>
      </c>
      <c r="CO13" s="20" t="str">
        <f t="shared" si="25"/>
        <v/>
      </c>
      <c r="CQ13" s="19">
        <f t="shared" si="26"/>
        <v>0</v>
      </c>
      <c r="CR13" s="19">
        <f t="shared" si="27"/>
        <v>0</v>
      </c>
      <c r="CS13" s="19">
        <f t="shared" si="28"/>
        <v>0</v>
      </c>
      <c r="CT13" s="19">
        <f t="shared" si="29"/>
        <v>0</v>
      </c>
      <c r="CU13" s="19">
        <f t="shared" si="30"/>
        <v>0</v>
      </c>
      <c r="CV13" s="19">
        <f t="shared" si="30"/>
        <v>0</v>
      </c>
      <c r="CW13" s="19">
        <f t="shared" si="30"/>
        <v>0</v>
      </c>
      <c r="CX13" s="19">
        <f t="shared" si="30"/>
        <v>0</v>
      </c>
      <c r="CY13" s="19">
        <f t="shared" si="30"/>
        <v>0</v>
      </c>
      <c r="CZ13" s="19">
        <f t="shared" si="30"/>
        <v>0</v>
      </c>
      <c r="DA13" s="19">
        <f t="shared" si="30"/>
        <v>0</v>
      </c>
      <c r="DB13" s="19">
        <f t="shared" si="31"/>
        <v>0</v>
      </c>
      <c r="DC13" s="19">
        <f t="shared" si="32"/>
        <v>0</v>
      </c>
      <c r="DD13" s="19">
        <f t="shared" si="33"/>
        <v>0</v>
      </c>
      <c r="DE13" s="19">
        <f t="shared" si="34"/>
        <v>0</v>
      </c>
      <c r="DF13" s="19">
        <f t="shared" si="35"/>
        <v>0</v>
      </c>
      <c r="DG13" s="19">
        <f t="shared" si="36"/>
        <v>0</v>
      </c>
      <c r="DH13" s="19">
        <f t="shared" si="37"/>
        <v>0</v>
      </c>
      <c r="DI13" s="19">
        <f t="shared" si="37"/>
        <v>0</v>
      </c>
      <c r="DJ13" s="19">
        <f t="shared" si="37"/>
        <v>0</v>
      </c>
      <c r="DK13" s="19">
        <f t="shared" si="38"/>
        <v>0</v>
      </c>
      <c r="DL13" s="19">
        <f t="shared" si="39"/>
        <v>0</v>
      </c>
      <c r="DM13" s="19">
        <f t="shared" si="4"/>
        <v>0</v>
      </c>
    </row>
    <row r="14" spans="1:119" s="19" customFormat="1" ht="18" customHeight="1" x14ac:dyDescent="0.15">
      <c r="A14" s="3" t="str">
        <f t="shared" si="5"/>
        <v/>
      </c>
      <c r="B14" s="3" t="str">
        <f t="shared" si="6"/>
        <v/>
      </c>
      <c r="C14" s="63"/>
      <c r="D14" s="57"/>
      <c r="E14" s="57"/>
      <c r="F14" s="56" t="str">
        <f t="shared" si="40"/>
        <v/>
      </c>
      <c r="G14" s="116"/>
      <c r="H14" s="62"/>
      <c r="I14" s="61"/>
      <c r="J14" s="23" t="str">
        <f>IF(I14&gt;0,VLOOKUP(I14,整理番号表!$B$6:$H$11,2,FALSE),"")</f>
        <v/>
      </c>
      <c r="K14" s="60"/>
      <c r="L14" s="58" t="str">
        <f>IF(K14&gt;0,VLOOKUP(K14,整理番号表!$B$16:$N$19,2,FALSE),"")</f>
        <v/>
      </c>
      <c r="M14" s="58"/>
      <c r="N14" s="59"/>
      <c r="O14" s="58" t="str">
        <f>IF(N14&gt;0,VLOOKUP(N14,整理番号表!$B$23:$F$50,2,FALSE),"")</f>
        <v/>
      </c>
      <c r="P14" s="57"/>
      <c r="Q14" s="56" t="str">
        <f>IF(P14&gt;0,VLOOKUP(P14,整理番号表!$P$6:$Q$39,2,FALSE),"")</f>
        <v/>
      </c>
      <c r="R14" s="55"/>
      <c r="S14" s="54"/>
      <c r="T14" s="53">
        <f t="shared" si="7"/>
        <v>0</v>
      </c>
      <c r="U14" s="65"/>
      <c r="V14" s="65"/>
      <c r="W14" s="65"/>
      <c r="X14" s="65"/>
      <c r="Y14" s="65"/>
      <c r="Z14" s="65"/>
      <c r="AA14" s="35" t="str">
        <f t="shared" si="8"/>
        <v/>
      </c>
      <c r="AB14" s="52">
        <f t="shared" si="9"/>
        <v>0</v>
      </c>
      <c r="AC14" s="179" t="str">
        <f t="shared" si="10"/>
        <v/>
      </c>
      <c r="AD14" s="51" t="str">
        <f t="shared" si="11"/>
        <v/>
      </c>
      <c r="AE14" s="116"/>
      <c r="AF14" s="50" t="str">
        <f>IF(AE14&gt;0,VLOOKUP(AE14,整理番号表!$T$6:$U$14,2,FALSE),"")</f>
        <v/>
      </c>
      <c r="AG14" s="116"/>
      <c r="AH14" s="50" t="str">
        <f>IF(AG14&gt;0,VLOOKUP(AG14,整理番号表!$T$18:$W$25,2,FALSE),"")</f>
        <v/>
      </c>
      <c r="AI14" s="116"/>
      <c r="AJ14" s="49">
        <f t="shared" si="12"/>
        <v>0</v>
      </c>
      <c r="AK14" s="182"/>
      <c r="AL14" s="192">
        <f t="shared" si="13"/>
        <v>0</v>
      </c>
      <c r="AM14" s="191">
        <f t="shared" si="14"/>
        <v>0</v>
      </c>
      <c r="AN14" s="191">
        <f t="shared" si="15"/>
        <v>0</v>
      </c>
      <c r="AO14" s="191">
        <f t="shared" si="16"/>
        <v>0</v>
      </c>
      <c r="AP14" s="191">
        <f t="shared" si="17"/>
        <v>0</v>
      </c>
      <c r="AQ14" s="48"/>
      <c r="AR14" s="48"/>
      <c r="AS14" s="48"/>
      <c r="AT14" s="48"/>
      <c r="AU14" s="48"/>
      <c r="AV14" s="48"/>
      <c r="AW14" s="48"/>
      <c r="AX14" s="48"/>
      <c r="AY14" s="48"/>
      <c r="AZ14" s="48"/>
      <c r="BA14" s="48"/>
      <c r="BB14" s="48"/>
      <c r="BC14" s="48"/>
      <c r="BD14" s="48"/>
      <c r="BE14" s="48"/>
      <c r="BF14" s="48"/>
      <c r="BG14" s="47"/>
      <c r="BH14" s="117"/>
      <c r="BI14" s="45"/>
      <c r="BJ14" s="44"/>
      <c r="BK14" s="45"/>
      <c r="BL14" s="44"/>
      <c r="BM14" s="46"/>
      <c r="BN14" s="46"/>
      <c r="BO14" s="46"/>
      <c r="BP14" s="116"/>
      <c r="BQ14" s="45"/>
      <c r="BR14" s="44"/>
      <c r="BS14" s="45"/>
      <c r="BT14" s="44"/>
      <c r="BU14" s="116"/>
      <c r="BV14" s="116"/>
      <c r="BW14" s="116"/>
      <c r="BX14" s="116"/>
      <c r="BY14" s="116"/>
      <c r="BZ14" s="116"/>
      <c r="CA14" s="116"/>
      <c r="CB14" s="209"/>
      <c r="CC14" s="212"/>
      <c r="CD14" s="19">
        <f t="shared" si="18"/>
        <v>0</v>
      </c>
      <c r="CE14" s="56" t="str">
        <f t="shared" si="19"/>
        <v/>
      </c>
      <c r="CF14" s="196"/>
      <c r="CG14" s="196"/>
      <c r="CH14" s="64">
        <f t="shared" si="20"/>
        <v>0</v>
      </c>
      <c r="CI14" s="23" t="str">
        <f t="shared" si="21"/>
        <v/>
      </c>
      <c r="CJ14" s="23">
        <f t="shared" si="22"/>
        <v>0</v>
      </c>
      <c r="CL14" s="22"/>
      <c r="CM14" s="21">
        <f t="shared" si="23"/>
        <v>0</v>
      </c>
      <c r="CN14" s="21">
        <f t="shared" si="24"/>
        <v>0</v>
      </c>
      <c r="CO14" s="20" t="str">
        <f t="shared" si="25"/>
        <v/>
      </c>
      <c r="CQ14" s="19">
        <f t="shared" si="26"/>
        <v>0</v>
      </c>
      <c r="CR14" s="19">
        <f t="shared" si="27"/>
        <v>0</v>
      </c>
      <c r="CS14" s="19">
        <f t="shared" si="28"/>
        <v>0</v>
      </c>
      <c r="CT14" s="19">
        <f t="shared" si="29"/>
        <v>0</v>
      </c>
      <c r="CU14" s="19">
        <f t="shared" si="30"/>
        <v>0</v>
      </c>
      <c r="CV14" s="19">
        <f t="shared" si="30"/>
        <v>0</v>
      </c>
      <c r="CW14" s="19">
        <f t="shared" si="30"/>
        <v>0</v>
      </c>
      <c r="CX14" s="19">
        <f t="shared" si="30"/>
        <v>0</v>
      </c>
      <c r="CY14" s="19">
        <f t="shared" si="30"/>
        <v>0</v>
      </c>
      <c r="CZ14" s="19">
        <f t="shared" si="30"/>
        <v>0</v>
      </c>
      <c r="DA14" s="19">
        <f t="shared" si="30"/>
        <v>0</v>
      </c>
      <c r="DB14" s="19">
        <f t="shared" si="31"/>
        <v>0</v>
      </c>
      <c r="DC14" s="19">
        <f t="shared" si="32"/>
        <v>0</v>
      </c>
      <c r="DD14" s="19">
        <f t="shared" si="33"/>
        <v>0</v>
      </c>
      <c r="DE14" s="19">
        <f t="shared" si="34"/>
        <v>0</v>
      </c>
      <c r="DF14" s="19">
        <f t="shared" si="35"/>
        <v>0</v>
      </c>
      <c r="DG14" s="19">
        <f t="shared" si="36"/>
        <v>0</v>
      </c>
      <c r="DH14" s="19">
        <f t="shared" si="37"/>
        <v>0</v>
      </c>
      <c r="DI14" s="19">
        <f t="shared" si="37"/>
        <v>0</v>
      </c>
      <c r="DJ14" s="19">
        <f t="shared" si="37"/>
        <v>0</v>
      </c>
      <c r="DK14" s="19">
        <f t="shared" si="38"/>
        <v>0</v>
      </c>
      <c r="DL14" s="19">
        <f t="shared" si="39"/>
        <v>0</v>
      </c>
      <c r="DM14" s="19">
        <f t="shared" si="4"/>
        <v>0</v>
      </c>
    </row>
    <row r="15" spans="1:119" s="19" customFormat="1" ht="18" customHeight="1" x14ac:dyDescent="0.15">
      <c r="A15" s="3" t="str">
        <f t="shared" si="5"/>
        <v/>
      </c>
      <c r="B15" s="3" t="str">
        <f t="shared" si="6"/>
        <v/>
      </c>
      <c r="C15" s="63"/>
      <c r="D15" s="57"/>
      <c r="E15" s="57"/>
      <c r="F15" s="56" t="str">
        <f t="shared" si="40"/>
        <v/>
      </c>
      <c r="G15" s="116"/>
      <c r="H15" s="62"/>
      <c r="I15" s="61"/>
      <c r="J15" s="23" t="str">
        <f>IF(I15&gt;0,VLOOKUP(I15,整理番号表!$B$6:$H$11,2,FALSE),"")</f>
        <v/>
      </c>
      <c r="K15" s="60"/>
      <c r="L15" s="58" t="str">
        <f>IF(K15&gt;0,VLOOKUP(K15,整理番号表!$B$16:$N$19,2,FALSE),"")</f>
        <v/>
      </c>
      <c r="M15" s="58"/>
      <c r="N15" s="59"/>
      <c r="O15" s="58" t="str">
        <f>IF(N15&gt;0,VLOOKUP(N15,整理番号表!$B$23:$F$50,2,FALSE),"")</f>
        <v/>
      </c>
      <c r="P15" s="57"/>
      <c r="Q15" s="56" t="str">
        <f>IF(P15&gt;0,VLOOKUP(P15,整理番号表!$P$6:$Q$39,2,FALSE),"")</f>
        <v/>
      </c>
      <c r="R15" s="55"/>
      <c r="S15" s="54"/>
      <c r="T15" s="53">
        <f t="shared" si="7"/>
        <v>0</v>
      </c>
      <c r="U15" s="35"/>
      <c r="V15" s="35"/>
      <c r="W15" s="35"/>
      <c r="X15" s="35"/>
      <c r="Y15" s="35"/>
      <c r="Z15" s="35"/>
      <c r="AA15" s="35" t="str">
        <f t="shared" si="8"/>
        <v/>
      </c>
      <c r="AB15" s="52">
        <f t="shared" si="9"/>
        <v>0</v>
      </c>
      <c r="AC15" s="180" t="str">
        <f t="shared" si="10"/>
        <v/>
      </c>
      <c r="AD15" s="51" t="str">
        <f t="shared" si="11"/>
        <v/>
      </c>
      <c r="AE15" s="116"/>
      <c r="AF15" s="50" t="str">
        <f>IF(AE15&gt;0,VLOOKUP(AE15,整理番号表!$T$6:$U$14,2,FALSE),"")</f>
        <v/>
      </c>
      <c r="AG15" s="116"/>
      <c r="AH15" s="50" t="str">
        <f>IF(AG15&gt;0,VLOOKUP(AG15,整理番号表!$T$18:$W$25,2,FALSE),"")</f>
        <v/>
      </c>
      <c r="AI15" s="116"/>
      <c r="AJ15" s="49">
        <f t="shared" si="12"/>
        <v>0</v>
      </c>
      <c r="AK15" s="182"/>
      <c r="AL15" s="192">
        <f t="shared" si="13"/>
        <v>0</v>
      </c>
      <c r="AM15" s="191">
        <f t="shared" si="14"/>
        <v>0</v>
      </c>
      <c r="AN15" s="191">
        <f t="shared" si="15"/>
        <v>0</v>
      </c>
      <c r="AO15" s="191">
        <f t="shared" si="16"/>
        <v>0</v>
      </c>
      <c r="AP15" s="191">
        <f t="shared" si="17"/>
        <v>0</v>
      </c>
      <c r="AQ15" s="48"/>
      <c r="AR15" s="48"/>
      <c r="AS15" s="48"/>
      <c r="AT15" s="48"/>
      <c r="AU15" s="48"/>
      <c r="AV15" s="48"/>
      <c r="AW15" s="48"/>
      <c r="AX15" s="48"/>
      <c r="AY15" s="48"/>
      <c r="AZ15" s="48"/>
      <c r="BA15" s="48"/>
      <c r="BB15" s="48"/>
      <c r="BC15" s="48"/>
      <c r="BD15" s="48"/>
      <c r="BE15" s="48"/>
      <c r="BF15" s="48"/>
      <c r="BG15" s="47"/>
      <c r="BH15" s="117"/>
      <c r="BI15" s="45"/>
      <c r="BJ15" s="44"/>
      <c r="BK15" s="45"/>
      <c r="BL15" s="44"/>
      <c r="BM15" s="46"/>
      <c r="BN15" s="46"/>
      <c r="BO15" s="46"/>
      <c r="BP15" s="116"/>
      <c r="BQ15" s="45"/>
      <c r="BR15" s="44"/>
      <c r="BS15" s="45"/>
      <c r="BT15" s="44"/>
      <c r="BU15" s="116"/>
      <c r="BV15" s="116"/>
      <c r="BW15" s="116"/>
      <c r="BX15" s="116"/>
      <c r="BY15" s="116"/>
      <c r="BZ15" s="116"/>
      <c r="CA15" s="116"/>
      <c r="CB15" s="209"/>
      <c r="CC15" s="212"/>
      <c r="CD15" s="19">
        <f t="shared" si="18"/>
        <v>0</v>
      </c>
      <c r="CE15" s="56" t="str">
        <f t="shared" si="19"/>
        <v/>
      </c>
      <c r="CF15" s="196"/>
      <c r="CG15" s="196"/>
      <c r="CH15" s="64">
        <f t="shared" si="20"/>
        <v>0</v>
      </c>
      <c r="CI15" s="23" t="str">
        <f t="shared" si="21"/>
        <v/>
      </c>
      <c r="CJ15" s="23">
        <f t="shared" si="22"/>
        <v>0</v>
      </c>
      <c r="CL15" s="22"/>
      <c r="CM15" s="21">
        <f t="shared" si="23"/>
        <v>0</v>
      </c>
      <c r="CN15" s="21">
        <f t="shared" si="24"/>
        <v>0</v>
      </c>
      <c r="CO15" s="20" t="str">
        <f t="shared" si="25"/>
        <v/>
      </c>
      <c r="CQ15" s="19">
        <f t="shared" si="26"/>
        <v>0</v>
      </c>
      <c r="CR15" s="19">
        <f t="shared" si="27"/>
        <v>0</v>
      </c>
      <c r="CS15" s="19">
        <f t="shared" si="28"/>
        <v>0</v>
      </c>
      <c r="CT15" s="19">
        <f t="shared" si="29"/>
        <v>0</v>
      </c>
      <c r="CU15" s="19">
        <f t="shared" si="30"/>
        <v>0</v>
      </c>
      <c r="CV15" s="19">
        <f t="shared" si="30"/>
        <v>0</v>
      </c>
      <c r="CW15" s="19">
        <f t="shared" si="30"/>
        <v>0</v>
      </c>
      <c r="CX15" s="19">
        <f t="shared" si="30"/>
        <v>0</v>
      </c>
      <c r="CY15" s="19">
        <f t="shared" si="30"/>
        <v>0</v>
      </c>
      <c r="CZ15" s="19">
        <f t="shared" si="30"/>
        <v>0</v>
      </c>
      <c r="DA15" s="19">
        <f t="shared" si="30"/>
        <v>0</v>
      </c>
      <c r="DB15" s="19">
        <f t="shared" si="31"/>
        <v>0</v>
      </c>
      <c r="DC15" s="19">
        <f t="shared" si="32"/>
        <v>0</v>
      </c>
      <c r="DD15" s="19">
        <f t="shared" si="33"/>
        <v>0</v>
      </c>
      <c r="DE15" s="19">
        <f t="shared" si="34"/>
        <v>0</v>
      </c>
      <c r="DF15" s="19">
        <f t="shared" si="35"/>
        <v>0</v>
      </c>
      <c r="DG15" s="19">
        <f t="shared" si="36"/>
        <v>0</v>
      </c>
      <c r="DH15" s="19">
        <f t="shared" si="37"/>
        <v>0</v>
      </c>
      <c r="DI15" s="19">
        <f t="shared" si="37"/>
        <v>0</v>
      </c>
      <c r="DJ15" s="19">
        <f t="shared" si="37"/>
        <v>0</v>
      </c>
      <c r="DK15" s="19">
        <f t="shared" si="38"/>
        <v>0</v>
      </c>
      <c r="DL15" s="19">
        <f t="shared" si="39"/>
        <v>0</v>
      </c>
      <c r="DM15" s="19">
        <f t="shared" si="4"/>
        <v>0</v>
      </c>
      <c r="DO15" s="16"/>
    </row>
    <row r="16" spans="1:119" s="19" customFormat="1" ht="18" customHeight="1" x14ac:dyDescent="0.15">
      <c r="A16" s="3" t="str">
        <f t="shared" si="5"/>
        <v/>
      </c>
      <c r="B16" s="3" t="str">
        <f t="shared" si="6"/>
        <v/>
      </c>
      <c r="C16" s="63"/>
      <c r="D16" s="57"/>
      <c r="E16" s="57"/>
      <c r="F16" s="56" t="str">
        <f t="shared" si="40"/>
        <v/>
      </c>
      <c r="G16" s="116"/>
      <c r="H16" s="62"/>
      <c r="I16" s="61"/>
      <c r="J16" s="23" t="str">
        <f>IF(I16&gt;0,VLOOKUP(I16,整理番号表!$B$6:$H$11,2,FALSE),"")</f>
        <v/>
      </c>
      <c r="K16" s="60"/>
      <c r="L16" s="58" t="str">
        <f>IF(K16&gt;0,VLOOKUP(K16,整理番号表!$B$16:$N$19,2,FALSE),"")</f>
        <v/>
      </c>
      <c r="M16" s="58"/>
      <c r="N16" s="59"/>
      <c r="O16" s="58" t="str">
        <f>IF(N16&gt;0,VLOOKUP(N16,整理番号表!$B$23:$F$50,2,FALSE),"")</f>
        <v/>
      </c>
      <c r="P16" s="57"/>
      <c r="Q16" s="56" t="str">
        <f>IF(P16&gt;0,VLOOKUP(P16,整理番号表!$P$6:$Q$39,2,FALSE),"")</f>
        <v/>
      </c>
      <c r="R16" s="55"/>
      <c r="S16" s="54"/>
      <c r="T16" s="53">
        <f t="shared" si="7"/>
        <v>0</v>
      </c>
      <c r="U16" s="35"/>
      <c r="V16" s="35"/>
      <c r="W16" s="35"/>
      <c r="X16" s="35"/>
      <c r="Y16" s="35"/>
      <c r="Z16" s="35"/>
      <c r="AA16" s="35" t="str">
        <f t="shared" si="8"/>
        <v/>
      </c>
      <c r="AB16" s="52">
        <f t="shared" si="9"/>
        <v>0</v>
      </c>
      <c r="AC16" s="180" t="str">
        <f t="shared" si="10"/>
        <v/>
      </c>
      <c r="AD16" s="51" t="str">
        <f t="shared" si="11"/>
        <v/>
      </c>
      <c r="AE16" s="116"/>
      <c r="AF16" s="50" t="str">
        <f>IF(AE16&gt;0,VLOOKUP(AE16,整理番号表!$T$6:$U$14,2,FALSE),"")</f>
        <v/>
      </c>
      <c r="AG16" s="116"/>
      <c r="AH16" s="50" t="str">
        <f>IF(AG16&gt;0,VLOOKUP(AG16,整理番号表!$T$18:$W$25,2,FALSE),"")</f>
        <v/>
      </c>
      <c r="AI16" s="116"/>
      <c r="AJ16" s="49">
        <f t="shared" si="12"/>
        <v>0</v>
      </c>
      <c r="AK16" s="182"/>
      <c r="AL16" s="192">
        <f t="shared" si="13"/>
        <v>0</v>
      </c>
      <c r="AM16" s="191">
        <f t="shared" si="14"/>
        <v>0</v>
      </c>
      <c r="AN16" s="191">
        <f t="shared" si="15"/>
        <v>0</v>
      </c>
      <c r="AO16" s="191">
        <f t="shared" si="16"/>
        <v>0</v>
      </c>
      <c r="AP16" s="191">
        <f t="shared" si="17"/>
        <v>0</v>
      </c>
      <c r="AQ16" s="48"/>
      <c r="AR16" s="48"/>
      <c r="AS16" s="48"/>
      <c r="AT16" s="48"/>
      <c r="AU16" s="48"/>
      <c r="AV16" s="48"/>
      <c r="AW16" s="48"/>
      <c r="AX16" s="48"/>
      <c r="AY16" s="48"/>
      <c r="AZ16" s="48"/>
      <c r="BA16" s="48"/>
      <c r="BB16" s="48"/>
      <c r="BC16" s="48"/>
      <c r="BD16" s="48"/>
      <c r="BE16" s="48"/>
      <c r="BF16" s="48"/>
      <c r="BG16" s="47"/>
      <c r="BH16" s="117"/>
      <c r="BI16" s="45"/>
      <c r="BJ16" s="44"/>
      <c r="BK16" s="45"/>
      <c r="BL16" s="44"/>
      <c r="BM16" s="46"/>
      <c r="BN16" s="46"/>
      <c r="BO16" s="46"/>
      <c r="BP16" s="116"/>
      <c r="BQ16" s="45"/>
      <c r="BR16" s="44"/>
      <c r="BS16" s="45"/>
      <c r="BT16" s="44"/>
      <c r="BU16" s="116"/>
      <c r="BV16" s="116"/>
      <c r="BW16" s="116"/>
      <c r="BX16" s="116"/>
      <c r="BY16" s="116"/>
      <c r="BZ16" s="116"/>
      <c r="CA16" s="116"/>
      <c r="CB16" s="209"/>
      <c r="CC16" s="212"/>
      <c r="CD16" s="19">
        <f t="shared" si="18"/>
        <v>0</v>
      </c>
      <c r="CE16" s="56" t="str">
        <f t="shared" si="19"/>
        <v/>
      </c>
      <c r="CF16" s="196"/>
      <c r="CG16" s="196"/>
      <c r="CH16" s="64">
        <f t="shared" si="20"/>
        <v>0</v>
      </c>
      <c r="CI16" s="23" t="str">
        <f t="shared" si="21"/>
        <v/>
      </c>
      <c r="CJ16" s="23">
        <f t="shared" si="22"/>
        <v>0</v>
      </c>
      <c r="CL16" s="22"/>
      <c r="CM16" s="21">
        <f t="shared" si="23"/>
        <v>0</v>
      </c>
      <c r="CN16" s="21">
        <f t="shared" si="24"/>
        <v>0</v>
      </c>
      <c r="CO16" s="20" t="str">
        <f t="shared" si="25"/>
        <v/>
      </c>
      <c r="CQ16" s="19">
        <f t="shared" si="26"/>
        <v>0</v>
      </c>
      <c r="CR16" s="19">
        <f t="shared" si="27"/>
        <v>0</v>
      </c>
      <c r="CS16" s="19">
        <f t="shared" si="28"/>
        <v>0</v>
      </c>
      <c r="CT16" s="19">
        <f t="shared" si="29"/>
        <v>0</v>
      </c>
      <c r="CU16" s="19">
        <f t="shared" si="30"/>
        <v>0</v>
      </c>
      <c r="CV16" s="19">
        <f t="shared" si="30"/>
        <v>0</v>
      </c>
      <c r="CW16" s="19">
        <f t="shared" si="30"/>
        <v>0</v>
      </c>
      <c r="CX16" s="19">
        <f t="shared" si="30"/>
        <v>0</v>
      </c>
      <c r="CY16" s="19">
        <f t="shared" si="30"/>
        <v>0</v>
      </c>
      <c r="CZ16" s="19">
        <f t="shared" si="30"/>
        <v>0</v>
      </c>
      <c r="DA16" s="19">
        <f t="shared" si="30"/>
        <v>0</v>
      </c>
      <c r="DB16" s="19">
        <f t="shared" si="31"/>
        <v>0</v>
      </c>
      <c r="DC16" s="19">
        <f t="shared" si="32"/>
        <v>0</v>
      </c>
      <c r="DD16" s="19">
        <f t="shared" si="33"/>
        <v>0</v>
      </c>
      <c r="DE16" s="19">
        <f t="shared" si="34"/>
        <v>0</v>
      </c>
      <c r="DF16" s="19">
        <f t="shared" si="35"/>
        <v>0</v>
      </c>
      <c r="DG16" s="19">
        <f t="shared" si="36"/>
        <v>0</v>
      </c>
      <c r="DH16" s="19">
        <f t="shared" si="37"/>
        <v>0</v>
      </c>
      <c r="DI16" s="19">
        <f t="shared" si="37"/>
        <v>0</v>
      </c>
      <c r="DJ16" s="19">
        <f t="shared" si="37"/>
        <v>0</v>
      </c>
      <c r="DK16" s="19">
        <f t="shared" si="38"/>
        <v>0</v>
      </c>
      <c r="DL16" s="19">
        <f t="shared" si="39"/>
        <v>0</v>
      </c>
      <c r="DM16" s="19">
        <f t="shared" si="4"/>
        <v>0</v>
      </c>
    </row>
    <row r="17" spans="1:119" s="19" customFormat="1" ht="22.5" customHeight="1" x14ac:dyDescent="0.15">
      <c r="A17" s="3" t="str">
        <f t="shared" si="5"/>
        <v/>
      </c>
      <c r="B17" s="3" t="str">
        <f t="shared" si="6"/>
        <v/>
      </c>
      <c r="C17" s="63"/>
      <c r="D17" s="57"/>
      <c r="E17" s="57"/>
      <c r="F17" s="56" t="str">
        <f t="shared" si="40"/>
        <v/>
      </c>
      <c r="G17" s="116"/>
      <c r="H17" s="62"/>
      <c r="I17" s="61"/>
      <c r="J17" s="23" t="str">
        <f>IF(I17&gt;0,VLOOKUP(I17,整理番号表!$B$6:$H$11,2,FALSE),"")</f>
        <v/>
      </c>
      <c r="K17" s="60"/>
      <c r="L17" s="58" t="str">
        <f>IF(K17&gt;0,VLOOKUP(K17,整理番号表!$B$16:$N$19,2,FALSE),"")</f>
        <v/>
      </c>
      <c r="M17" s="58"/>
      <c r="N17" s="59"/>
      <c r="O17" s="58" t="str">
        <f>IF(N17&gt;0,VLOOKUP(N17,整理番号表!$B$23:$F$50,2,FALSE),"")</f>
        <v/>
      </c>
      <c r="P17" s="57"/>
      <c r="Q17" s="56" t="str">
        <f>IF(P17&gt;0,VLOOKUP(P17,整理番号表!$P$6:$Q$39,2,FALSE),"")</f>
        <v/>
      </c>
      <c r="R17" s="55"/>
      <c r="S17" s="54"/>
      <c r="T17" s="53">
        <f t="shared" si="7"/>
        <v>0</v>
      </c>
      <c r="U17" s="35"/>
      <c r="V17" s="35"/>
      <c r="W17" s="35"/>
      <c r="X17" s="35"/>
      <c r="Y17" s="35"/>
      <c r="Z17" s="35"/>
      <c r="AA17" s="35" t="str">
        <f t="shared" si="8"/>
        <v/>
      </c>
      <c r="AB17" s="52">
        <f t="shared" si="9"/>
        <v>0</v>
      </c>
      <c r="AC17" s="180" t="str">
        <f t="shared" si="10"/>
        <v/>
      </c>
      <c r="AD17" s="51" t="str">
        <f t="shared" si="11"/>
        <v/>
      </c>
      <c r="AE17" s="116"/>
      <c r="AF17" s="50" t="str">
        <f>IF(AE17&gt;0,VLOOKUP(AE17,整理番号表!$T$6:$U$14,2,FALSE),"")</f>
        <v/>
      </c>
      <c r="AG17" s="116"/>
      <c r="AH17" s="50" t="str">
        <f>IF(AG17&gt;0,VLOOKUP(AG17,整理番号表!$T$18:$W$25,2,FALSE),"")</f>
        <v/>
      </c>
      <c r="AI17" s="116"/>
      <c r="AJ17" s="49">
        <f t="shared" si="12"/>
        <v>0</v>
      </c>
      <c r="AK17" s="182"/>
      <c r="AL17" s="192">
        <f t="shared" si="13"/>
        <v>0</v>
      </c>
      <c r="AM17" s="191">
        <f t="shared" si="14"/>
        <v>0</v>
      </c>
      <c r="AN17" s="191">
        <f t="shared" si="15"/>
        <v>0</v>
      </c>
      <c r="AO17" s="191">
        <f t="shared" si="16"/>
        <v>0</v>
      </c>
      <c r="AP17" s="191">
        <f t="shared" si="17"/>
        <v>0</v>
      </c>
      <c r="AQ17" s="48"/>
      <c r="AR17" s="48"/>
      <c r="AS17" s="48"/>
      <c r="AT17" s="48"/>
      <c r="AU17" s="48"/>
      <c r="AV17" s="48"/>
      <c r="AW17" s="48"/>
      <c r="AX17" s="48"/>
      <c r="AY17" s="48"/>
      <c r="AZ17" s="48"/>
      <c r="BA17" s="48"/>
      <c r="BB17" s="48"/>
      <c r="BC17" s="48"/>
      <c r="BD17" s="48"/>
      <c r="BE17" s="48"/>
      <c r="BF17" s="48"/>
      <c r="BG17" s="47"/>
      <c r="BH17" s="117"/>
      <c r="BI17" s="45"/>
      <c r="BJ17" s="44"/>
      <c r="BK17" s="45"/>
      <c r="BL17" s="44"/>
      <c r="BM17" s="46"/>
      <c r="BN17" s="46"/>
      <c r="BO17" s="46"/>
      <c r="BP17" s="116"/>
      <c r="BQ17" s="45"/>
      <c r="BR17" s="44"/>
      <c r="BS17" s="45"/>
      <c r="BT17" s="44"/>
      <c r="BU17" s="116"/>
      <c r="BV17" s="116"/>
      <c r="BW17" s="116"/>
      <c r="BX17" s="116"/>
      <c r="BY17" s="116"/>
      <c r="BZ17" s="116"/>
      <c r="CA17" s="116"/>
      <c r="CB17" s="209"/>
      <c r="CC17" s="212"/>
      <c r="CD17" s="19">
        <f t="shared" si="18"/>
        <v>0</v>
      </c>
      <c r="CE17" s="56" t="str">
        <f t="shared" si="19"/>
        <v/>
      </c>
      <c r="CF17" s="196"/>
      <c r="CG17" s="196"/>
      <c r="CH17" s="64">
        <f t="shared" si="20"/>
        <v>0</v>
      </c>
      <c r="CI17" s="23" t="str">
        <f t="shared" si="21"/>
        <v/>
      </c>
      <c r="CJ17" s="23">
        <f t="shared" si="22"/>
        <v>0</v>
      </c>
      <c r="CL17" s="22"/>
      <c r="CM17" s="21">
        <f t="shared" si="23"/>
        <v>0</v>
      </c>
      <c r="CN17" s="21">
        <f t="shared" si="24"/>
        <v>0</v>
      </c>
      <c r="CO17" s="20" t="str">
        <f t="shared" si="25"/>
        <v/>
      </c>
      <c r="CQ17" s="19">
        <f t="shared" si="26"/>
        <v>0</v>
      </c>
      <c r="CR17" s="19">
        <f t="shared" si="27"/>
        <v>0</v>
      </c>
      <c r="CS17" s="19">
        <f t="shared" si="28"/>
        <v>0</v>
      </c>
      <c r="CT17" s="19">
        <f t="shared" si="29"/>
        <v>0</v>
      </c>
      <c r="CU17" s="19">
        <f t="shared" si="30"/>
        <v>0</v>
      </c>
      <c r="CV17" s="19">
        <f t="shared" si="30"/>
        <v>0</v>
      </c>
      <c r="CW17" s="19">
        <f t="shared" si="30"/>
        <v>0</v>
      </c>
      <c r="CX17" s="19">
        <f t="shared" si="30"/>
        <v>0</v>
      </c>
      <c r="CY17" s="19">
        <f t="shared" si="30"/>
        <v>0</v>
      </c>
      <c r="CZ17" s="19">
        <f t="shared" si="30"/>
        <v>0</v>
      </c>
      <c r="DA17" s="19">
        <f t="shared" si="30"/>
        <v>0</v>
      </c>
      <c r="DB17" s="19">
        <f t="shared" si="31"/>
        <v>0</v>
      </c>
      <c r="DC17" s="19">
        <f t="shared" si="32"/>
        <v>0</v>
      </c>
      <c r="DD17" s="19">
        <f t="shared" si="33"/>
        <v>0</v>
      </c>
      <c r="DE17" s="19">
        <f t="shared" si="34"/>
        <v>0</v>
      </c>
      <c r="DF17" s="19">
        <f t="shared" si="35"/>
        <v>0</v>
      </c>
      <c r="DG17" s="19">
        <f t="shared" si="36"/>
        <v>0</v>
      </c>
      <c r="DH17" s="19">
        <f t="shared" si="37"/>
        <v>0</v>
      </c>
      <c r="DI17" s="19">
        <f t="shared" si="37"/>
        <v>0</v>
      </c>
      <c r="DJ17" s="19">
        <f t="shared" si="37"/>
        <v>0</v>
      </c>
      <c r="DK17" s="19">
        <f t="shared" si="38"/>
        <v>0</v>
      </c>
      <c r="DL17" s="19">
        <f t="shared" si="39"/>
        <v>0</v>
      </c>
      <c r="DM17" s="19">
        <f t="shared" si="4"/>
        <v>0</v>
      </c>
      <c r="DO17" s="16"/>
    </row>
    <row r="18" spans="1:119" s="19" customFormat="1" ht="18" customHeight="1" x14ac:dyDescent="0.15">
      <c r="A18" s="3" t="str">
        <f t="shared" si="5"/>
        <v/>
      </c>
      <c r="B18" s="3" t="str">
        <f t="shared" si="6"/>
        <v/>
      </c>
      <c r="C18" s="63"/>
      <c r="D18" s="57"/>
      <c r="E18" s="57"/>
      <c r="F18" s="56" t="str">
        <f t="shared" si="40"/>
        <v/>
      </c>
      <c r="G18" s="116"/>
      <c r="H18" s="62"/>
      <c r="I18" s="61"/>
      <c r="J18" s="23" t="str">
        <f>IF(I18&gt;0,VLOOKUP(I18,整理番号表!$B$6:$H$11,2,FALSE),"")</f>
        <v/>
      </c>
      <c r="K18" s="60"/>
      <c r="L18" s="58" t="str">
        <f>IF(K18&gt;0,VLOOKUP(K18,整理番号表!$B$16:$N$19,2,FALSE),"")</f>
        <v/>
      </c>
      <c r="M18" s="58"/>
      <c r="N18" s="59"/>
      <c r="O18" s="58" t="str">
        <f>IF(N18&gt;0,VLOOKUP(N18,整理番号表!$B$23:$F$50,2,FALSE),"")</f>
        <v/>
      </c>
      <c r="P18" s="57"/>
      <c r="Q18" s="56" t="str">
        <f>IF(P18&gt;0,VLOOKUP(P18,整理番号表!$P$6:$Q$39,2,FALSE),"")</f>
        <v/>
      </c>
      <c r="R18" s="55"/>
      <c r="S18" s="54"/>
      <c r="T18" s="53">
        <f t="shared" si="7"/>
        <v>0</v>
      </c>
      <c r="U18" s="35"/>
      <c r="V18" s="35"/>
      <c r="W18" s="35"/>
      <c r="X18" s="35"/>
      <c r="Y18" s="35"/>
      <c r="Z18" s="35"/>
      <c r="AA18" s="35" t="str">
        <f t="shared" si="8"/>
        <v/>
      </c>
      <c r="AB18" s="52">
        <f t="shared" si="9"/>
        <v>0</v>
      </c>
      <c r="AC18" s="180" t="str">
        <f t="shared" si="10"/>
        <v/>
      </c>
      <c r="AD18" s="51" t="str">
        <f t="shared" si="11"/>
        <v/>
      </c>
      <c r="AE18" s="116"/>
      <c r="AF18" s="50" t="str">
        <f>IF(AE18&gt;0,VLOOKUP(AE18,整理番号表!$T$6:$U$14,2,FALSE),"")</f>
        <v/>
      </c>
      <c r="AG18" s="116"/>
      <c r="AH18" s="50" t="str">
        <f>IF(AG18&gt;0,VLOOKUP(AG18,整理番号表!$T$18:$W$25,2,FALSE),"")</f>
        <v/>
      </c>
      <c r="AI18" s="116"/>
      <c r="AJ18" s="49">
        <f t="shared" si="12"/>
        <v>0</v>
      </c>
      <c r="AK18" s="182"/>
      <c r="AL18" s="192">
        <f t="shared" si="13"/>
        <v>0</v>
      </c>
      <c r="AM18" s="191">
        <f t="shared" si="14"/>
        <v>0</v>
      </c>
      <c r="AN18" s="191">
        <f t="shared" si="15"/>
        <v>0</v>
      </c>
      <c r="AO18" s="191">
        <f t="shared" si="16"/>
        <v>0</v>
      </c>
      <c r="AP18" s="191">
        <f t="shared" si="17"/>
        <v>0</v>
      </c>
      <c r="AQ18" s="48"/>
      <c r="AR18" s="48"/>
      <c r="AS18" s="48"/>
      <c r="AT18" s="48"/>
      <c r="AU18" s="48"/>
      <c r="AV18" s="48"/>
      <c r="AW18" s="48"/>
      <c r="AX18" s="48"/>
      <c r="AY18" s="48"/>
      <c r="AZ18" s="48"/>
      <c r="BA18" s="48"/>
      <c r="BB18" s="48"/>
      <c r="BC18" s="48"/>
      <c r="BD18" s="48"/>
      <c r="BE18" s="48"/>
      <c r="BF18" s="48"/>
      <c r="BG18" s="47"/>
      <c r="BH18" s="117"/>
      <c r="BI18" s="45"/>
      <c r="BJ18" s="44"/>
      <c r="BK18" s="45"/>
      <c r="BL18" s="44"/>
      <c r="BM18" s="46"/>
      <c r="BN18" s="46"/>
      <c r="BO18" s="46"/>
      <c r="BP18" s="116"/>
      <c r="BQ18" s="45"/>
      <c r="BR18" s="44"/>
      <c r="BS18" s="45"/>
      <c r="BT18" s="44"/>
      <c r="BU18" s="116"/>
      <c r="BV18" s="116"/>
      <c r="BW18" s="116"/>
      <c r="BX18" s="116"/>
      <c r="BY18" s="116"/>
      <c r="BZ18" s="116"/>
      <c r="CA18" s="116"/>
      <c r="CB18" s="209"/>
      <c r="CC18" s="212"/>
      <c r="CD18" s="19">
        <f t="shared" si="18"/>
        <v>0</v>
      </c>
      <c r="CE18" s="56" t="str">
        <f t="shared" si="19"/>
        <v/>
      </c>
      <c r="CF18" s="196"/>
      <c r="CG18" s="196"/>
      <c r="CH18" s="64">
        <f t="shared" si="20"/>
        <v>0</v>
      </c>
      <c r="CI18" s="23" t="str">
        <f t="shared" si="21"/>
        <v/>
      </c>
      <c r="CJ18" s="23">
        <f t="shared" si="22"/>
        <v>0</v>
      </c>
      <c r="CL18" s="22"/>
      <c r="CM18" s="21">
        <f t="shared" si="23"/>
        <v>0</v>
      </c>
      <c r="CN18" s="21">
        <f t="shared" si="24"/>
        <v>0</v>
      </c>
      <c r="CO18" s="20" t="str">
        <f t="shared" si="25"/>
        <v/>
      </c>
      <c r="CQ18" s="19">
        <f t="shared" si="26"/>
        <v>0</v>
      </c>
      <c r="CR18" s="19">
        <f t="shared" si="27"/>
        <v>0</v>
      </c>
      <c r="CS18" s="19">
        <f t="shared" si="28"/>
        <v>0</v>
      </c>
      <c r="CT18" s="19">
        <f t="shared" si="29"/>
        <v>0</v>
      </c>
      <c r="CU18" s="19">
        <f t="shared" si="30"/>
        <v>0</v>
      </c>
      <c r="CV18" s="19">
        <f t="shared" si="30"/>
        <v>0</v>
      </c>
      <c r="CW18" s="19">
        <f t="shared" si="30"/>
        <v>0</v>
      </c>
      <c r="CX18" s="19">
        <f t="shared" si="30"/>
        <v>0</v>
      </c>
      <c r="CY18" s="19">
        <f t="shared" si="30"/>
        <v>0</v>
      </c>
      <c r="CZ18" s="19">
        <f t="shared" si="30"/>
        <v>0</v>
      </c>
      <c r="DA18" s="19">
        <f t="shared" si="30"/>
        <v>0</v>
      </c>
      <c r="DB18" s="19">
        <f t="shared" si="31"/>
        <v>0</v>
      </c>
      <c r="DC18" s="19">
        <f t="shared" si="32"/>
        <v>0</v>
      </c>
      <c r="DD18" s="19">
        <f t="shared" si="33"/>
        <v>0</v>
      </c>
      <c r="DE18" s="19">
        <f t="shared" si="34"/>
        <v>0</v>
      </c>
      <c r="DF18" s="19">
        <f t="shared" si="35"/>
        <v>0</v>
      </c>
      <c r="DG18" s="19">
        <f t="shared" si="36"/>
        <v>0</v>
      </c>
      <c r="DH18" s="19">
        <f t="shared" si="37"/>
        <v>0</v>
      </c>
      <c r="DI18" s="19">
        <f t="shared" si="37"/>
        <v>0</v>
      </c>
      <c r="DJ18" s="19">
        <f t="shared" si="37"/>
        <v>0</v>
      </c>
      <c r="DK18" s="19">
        <f t="shared" si="38"/>
        <v>0</v>
      </c>
      <c r="DL18" s="19">
        <f t="shared" si="39"/>
        <v>0</v>
      </c>
      <c r="DM18" s="19">
        <f t="shared" si="4"/>
        <v>0</v>
      </c>
      <c r="DO18" s="16"/>
    </row>
    <row r="19" spans="1:119" s="19" customFormat="1" ht="18" customHeight="1" x14ac:dyDescent="0.15">
      <c r="A19" s="3" t="str">
        <f t="shared" si="5"/>
        <v/>
      </c>
      <c r="B19" s="3" t="str">
        <f t="shared" si="6"/>
        <v/>
      </c>
      <c r="C19" s="63"/>
      <c r="D19" s="57"/>
      <c r="E19" s="57"/>
      <c r="F19" s="56" t="str">
        <f t="shared" si="40"/>
        <v/>
      </c>
      <c r="G19" s="116"/>
      <c r="H19" s="62"/>
      <c r="I19" s="61"/>
      <c r="J19" s="23" t="str">
        <f>IF(I19&gt;0,VLOOKUP(I19,整理番号表!$B$6:$H$11,2,FALSE),"")</f>
        <v/>
      </c>
      <c r="K19" s="60"/>
      <c r="L19" s="58" t="str">
        <f>IF(K19&gt;0,VLOOKUP(K19,整理番号表!$B$16:$N$19,2,FALSE),"")</f>
        <v/>
      </c>
      <c r="M19" s="58"/>
      <c r="N19" s="59"/>
      <c r="O19" s="58" t="str">
        <f>IF(N19&gt;0,VLOOKUP(N19,整理番号表!$B$23:$F$50,2,FALSE),"")</f>
        <v/>
      </c>
      <c r="P19" s="57"/>
      <c r="Q19" s="56" t="str">
        <f>IF(P19&gt;0,VLOOKUP(P19,整理番号表!$P$6:$Q$39,2,FALSE),"")</f>
        <v/>
      </c>
      <c r="R19" s="55"/>
      <c r="S19" s="54"/>
      <c r="T19" s="53">
        <f t="shared" si="7"/>
        <v>0</v>
      </c>
      <c r="U19" s="35"/>
      <c r="V19" s="35"/>
      <c r="W19" s="35"/>
      <c r="X19" s="35"/>
      <c r="Y19" s="35"/>
      <c r="Z19" s="35"/>
      <c r="AA19" s="35" t="str">
        <f t="shared" si="8"/>
        <v/>
      </c>
      <c r="AB19" s="52">
        <f t="shared" si="9"/>
        <v>0</v>
      </c>
      <c r="AC19" s="180" t="str">
        <f t="shared" si="10"/>
        <v/>
      </c>
      <c r="AD19" s="51" t="str">
        <f t="shared" si="11"/>
        <v/>
      </c>
      <c r="AE19" s="116"/>
      <c r="AF19" s="50" t="str">
        <f>IF(AE19&gt;0,VLOOKUP(AE19,整理番号表!$T$6:$U$14,2,FALSE),"")</f>
        <v/>
      </c>
      <c r="AG19" s="116"/>
      <c r="AH19" s="50" t="str">
        <f>IF(AG19&gt;0,VLOOKUP(AG19,整理番号表!$T$18:$W$25,2,FALSE),"")</f>
        <v/>
      </c>
      <c r="AI19" s="116"/>
      <c r="AJ19" s="49">
        <f t="shared" si="12"/>
        <v>0</v>
      </c>
      <c r="AK19" s="182"/>
      <c r="AL19" s="192">
        <f t="shared" si="13"/>
        <v>0</v>
      </c>
      <c r="AM19" s="191">
        <f t="shared" si="14"/>
        <v>0</v>
      </c>
      <c r="AN19" s="191">
        <f t="shared" si="15"/>
        <v>0</v>
      </c>
      <c r="AO19" s="191">
        <f t="shared" si="16"/>
        <v>0</v>
      </c>
      <c r="AP19" s="191">
        <f t="shared" si="17"/>
        <v>0</v>
      </c>
      <c r="AQ19" s="48"/>
      <c r="AR19" s="48"/>
      <c r="AS19" s="48"/>
      <c r="AT19" s="48"/>
      <c r="AU19" s="48"/>
      <c r="AV19" s="48"/>
      <c r="AW19" s="48"/>
      <c r="AX19" s="48"/>
      <c r="AY19" s="48"/>
      <c r="AZ19" s="48"/>
      <c r="BA19" s="48"/>
      <c r="BB19" s="48"/>
      <c r="BC19" s="48"/>
      <c r="BD19" s="48"/>
      <c r="BE19" s="48"/>
      <c r="BF19" s="48"/>
      <c r="BG19" s="47"/>
      <c r="BH19" s="117"/>
      <c r="BI19" s="45"/>
      <c r="BJ19" s="44"/>
      <c r="BK19" s="45"/>
      <c r="BL19" s="44"/>
      <c r="BM19" s="46"/>
      <c r="BN19" s="46"/>
      <c r="BO19" s="46"/>
      <c r="BP19" s="116"/>
      <c r="BQ19" s="45"/>
      <c r="BR19" s="44"/>
      <c r="BS19" s="45"/>
      <c r="BT19" s="44"/>
      <c r="BU19" s="116"/>
      <c r="BV19" s="116"/>
      <c r="BW19" s="116"/>
      <c r="BX19" s="116"/>
      <c r="BY19" s="116"/>
      <c r="BZ19" s="116"/>
      <c r="CA19" s="116"/>
      <c r="CB19" s="209"/>
      <c r="CC19" s="212"/>
      <c r="CD19" s="19">
        <f t="shared" si="18"/>
        <v>0</v>
      </c>
      <c r="CE19" s="56" t="str">
        <f t="shared" si="19"/>
        <v/>
      </c>
      <c r="CF19" s="196"/>
      <c r="CG19" s="196"/>
      <c r="CH19" s="64">
        <f t="shared" si="20"/>
        <v>0</v>
      </c>
      <c r="CI19" s="23" t="str">
        <f t="shared" si="21"/>
        <v/>
      </c>
      <c r="CJ19" s="23">
        <f t="shared" si="22"/>
        <v>0</v>
      </c>
      <c r="CL19" s="22"/>
      <c r="CM19" s="21">
        <f t="shared" si="23"/>
        <v>0</v>
      </c>
      <c r="CN19" s="21">
        <f t="shared" si="24"/>
        <v>0</v>
      </c>
      <c r="CO19" s="20" t="str">
        <f t="shared" si="25"/>
        <v/>
      </c>
      <c r="CQ19" s="19">
        <f t="shared" si="26"/>
        <v>0</v>
      </c>
      <c r="CR19" s="19">
        <f t="shared" si="27"/>
        <v>0</v>
      </c>
      <c r="CS19" s="19">
        <f t="shared" si="28"/>
        <v>0</v>
      </c>
      <c r="CT19" s="19">
        <f t="shared" si="29"/>
        <v>0</v>
      </c>
      <c r="CU19" s="19">
        <f t="shared" si="30"/>
        <v>0</v>
      </c>
      <c r="CV19" s="19">
        <f t="shared" si="30"/>
        <v>0</v>
      </c>
      <c r="CW19" s="19">
        <f t="shared" si="30"/>
        <v>0</v>
      </c>
      <c r="CX19" s="19">
        <f t="shared" si="30"/>
        <v>0</v>
      </c>
      <c r="CY19" s="19">
        <f t="shared" si="30"/>
        <v>0</v>
      </c>
      <c r="CZ19" s="19">
        <f t="shared" si="30"/>
        <v>0</v>
      </c>
      <c r="DA19" s="19">
        <f t="shared" si="30"/>
        <v>0</v>
      </c>
      <c r="DB19" s="19">
        <f t="shared" si="31"/>
        <v>0</v>
      </c>
      <c r="DC19" s="19">
        <f t="shared" si="32"/>
        <v>0</v>
      </c>
      <c r="DD19" s="19">
        <f t="shared" si="33"/>
        <v>0</v>
      </c>
      <c r="DE19" s="19">
        <f t="shared" si="34"/>
        <v>0</v>
      </c>
      <c r="DF19" s="19">
        <f t="shared" si="35"/>
        <v>0</v>
      </c>
      <c r="DG19" s="19">
        <f t="shared" si="36"/>
        <v>0</v>
      </c>
      <c r="DH19" s="19">
        <f t="shared" si="37"/>
        <v>0</v>
      </c>
      <c r="DI19" s="19">
        <f t="shared" si="37"/>
        <v>0</v>
      </c>
      <c r="DJ19" s="19">
        <f t="shared" si="37"/>
        <v>0</v>
      </c>
      <c r="DK19" s="19">
        <f t="shared" si="38"/>
        <v>0</v>
      </c>
      <c r="DL19" s="19">
        <f t="shared" si="39"/>
        <v>0</v>
      </c>
      <c r="DM19" s="19">
        <f t="shared" si="4"/>
        <v>0</v>
      </c>
      <c r="DO19" s="16"/>
    </row>
    <row r="20" spans="1:119" s="19" customFormat="1" ht="18" customHeight="1" x14ac:dyDescent="0.15">
      <c r="A20" s="3" t="str">
        <f t="shared" si="5"/>
        <v/>
      </c>
      <c r="B20" s="3" t="str">
        <f t="shared" si="6"/>
        <v/>
      </c>
      <c r="C20" s="63"/>
      <c r="D20" s="57"/>
      <c r="E20" s="57"/>
      <c r="F20" s="56" t="str">
        <f t="shared" si="40"/>
        <v/>
      </c>
      <c r="G20" s="116"/>
      <c r="H20" s="62"/>
      <c r="I20" s="61"/>
      <c r="J20" s="23" t="str">
        <f>IF(I20&gt;0,VLOOKUP(I20,整理番号表!$B$6:$H$11,2,FALSE),"")</f>
        <v/>
      </c>
      <c r="K20" s="60"/>
      <c r="L20" s="58" t="str">
        <f>IF(K20&gt;0,VLOOKUP(K20,整理番号表!$B$16:$N$19,2,FALSE),"")</f>
        <v/>
      </c>
      <c r="M20" s="58"/>
      <c r="N20" s="59"/>
      <c r="O20" s="58" t="str">
        <f>IF(N20&gt;0,VLOOKUP(N20,整理番号表!$B$23:$F$50,2,FALSE),"")</f>
        <v/>
      </c>
      <c r="P20" s="57"/>
      <c r="Q20" s="56" t="str">
        <f>IF(P20&gt;0,VLOOKUP(P20,整理番号表!$P$6:$Q$39,2,FALSE),"")</f>
        <v/>
      </c>
      <c r="R20" s="55"/>
      <c r="S20" s="54"/>
      <c r="T20" s="53">
        <f t="shared" si="7"/>
        <v>0</v>
      </c>
      <c r="U20" s="35"/>
      <c r="V20" s="35"/>
      <c r="W20" s="35"/>
      <c r="X20" s="35"/>
      <c r="Y20" s="35"/>
      <c r="Z20" s="35"/>
      <c r="AA20" s="35" t="str">
        <f t="shared" si="8"/>
        <v/>
      </c>
      <c r="AB20" s="52">
        <f t="shared" si="9"/>
        <v>0</v>
      </c>
      <c r="AC20" s="180" t="str">
        <f t="shared" si="10"/>
        <v/>
      </c>
      <c r="AD20" s="51" t="str">
        <f t="shared" si="11"/>
        <v/>
      </c>
      <c r="AE20" s="116"/>
      <c r="AF20" s="50" t="str">
        <f>IF(AE20&gt;0,VLOOKUP(AE20,整理番号表!$T$6:$U$14,2,FALSE),"")</f>
        <v/>
      </c>
      <c r="AG20" s="116"/>
      <c r="AH20" s="50" t="str">
        <f>IF(AG20&gt;0,VLOOKUP(AG20,整理番号表!$T$18:$W$25,2,FALSE),"")</f>
        <v/>
      </c>
      <c r="AI20" s="116"/>
      <c r="AJ20" s="49">
        <f t="shared" si="12"/>
        <v>0</v>
      </c>
      <c r="AK20" s="182"/>
      <c r="AL20" s="192">
        <f t="shared" si="13"/>
        <v>0</v>
      </c>
      <c r="AM20" s="191">
        <f t="shared" si="14"/>
        <v>0</v>
      </c>
      <c r="AN20" s="191">
        <f t="shared" si="15"/>
        <v>0</v>
      </c>
      <c r="AO20" s="191">
        <f t="shared" si="16"/>
        <v>0</v>
      </c>
      <c r="AP20" s="191">
        <f t="shared" si="17"/>
        <v>0</v>
      </c>
      <c r="AQ20" s="48"/>
      <c r="AR20" s="48"/>
      <c r="AS20" s="48"/>
      <c r="AT20" s="48"/>
      <c r="AU20" s="48"/>
      <c r="AV20" s="48"/>
      <c r="AW20" s="48"/>
      <c r="AX20" s="48"/>
      <c r="AY20" s="48"/>
      <c r="AZ20" s="48"/>
      <c r="BA20" s="48"/>
      <c r="BB20" s="48"/>
      <c r="BC20" s="48"/>
      <c r="BD20" s="48"/>
      <c r="BE20" s="48"/>
      <c r="BF20" s="48"/>
      <c r="BG20" s="47"/>
      <c r="BH20" s="117"/>
      <c r="BI20" s="45"/>
      <c r="BJ20" s="44"/>
      <c r="BK20" s="45"/>
      <c r="BL20" s="44"/>
      <c r="BM20" s="46"/>
      <c r="BN20" s="46"/>
      <c r="BO20" s="46"/>
      <c r="BP20" s="116"/>
      <c r="BQ20" s="45"/>
      <c r="BR20" s="44"/>
      <c r="BS20" s="45"/>
      <c r="BT20" s="44"/>
      <c r="BU20" s="116"/>
      <c r="BV20" s="116"/>
      <c r="BW20" s="116"/>
      <c r="BX20" s="116"/>
      <c r="BY20" s="116"/>
      <c r="BZ20" s="116"/>
      <c r="CA20" s="116"/>
      <c r="CB20" s="209"/>
      <c r="CC20" s="212"/>
      <c r="CD20" s="19">
        <f t="shared" si="18"/>
        <v>0</v>
      </c>
      <c r="CE20" s="56" t="str">
        <f t="shared" si="19"/>
        <v/>
      </c>
      <c r="CF20" s="196"/>
      <c r="CG20" s="196"/>
      <c r="CH20" s="64">
        <f t="shared" si="20"/>
        <v>0</v>
      </c>
      <c r="CI20" s="23" t="str">
        <f t="shared" si="21"/>
        <v/>
      </c>
      <c r="CJ20" s="23">
        <f t="shared" si="22"/>
        <v>0</v>
      </c>
      <c r="CL20" s="22"/>
      <c r="CM20" s="21">
        <f t="shared" si="23"/>
        <v>0</v>
      </c>
      <c r="CN20" s="21">
        <f t="shared" si="24"/>
        <v>0</v>
      </c>
      <c r="CO20" s="20" t="str">
        <f t="shared" si="25"/>
        <v/>
      </c>
      <c r="CQ20" s="19">
        <f t="shared" si="26"/>
        <v>0</v>
      </c>
      <c r="CR20" s="19">
        <f t="shared" si="27"/>
        <v>0</v>
      </c>
      <c r="CS20" s="19">
        <f t="shared" si="28"/>
        <v>0</v>
      </c>
      <c r="CT20" s="19">
        <f t="shared" si="29"/>
        <v>0</v>
      </c>
      <c r="CU20" s="19">
        <f t="shared" si="30"/>
        <v>0</v>
      </c>
      <c r="CV20" s="19">
        <f t="shared" si="30"/>
        <v>0</v>
      </c>
      <c r="CW20" s="19">
        <f t="shared" si="30"/>
        <v>0</v>
      </c>
      <c r="CX20" s="19">
        <f t="shared" si="30"/>
        <v>0</v>
      </c>
      <c r="CY20" s="19">
        <f t="shared" si="30"/>
        <v>0</v>
      </c>
      <c r="CZ20" s="19">
        <f t="shared" si="30"/>
        <v>0</v>
      </c>
      <c r="DA20" s="19">
        <f t="shared" si="30"/>
        <v>0</v>
      </c>
      <c r="DB20" s="19">
        <f t="shared" si="31"/>
        <v>0</v>
      </c>
      <c r="DC20" s="19">
        <f t="shared" si="32"/>
        <v>0</v>
      </c>
      <c r="DD20" s="19">
        <f t="shared" si="33"/>
        <v>0</v>
      </c>
      <c r="DE20" s="19">
        <f t="shared" si="34"/>
        <v>0</v>
      </c>
      <c r="DF20" s="19">
        <f t="shared" si="35"/>
        <v>0</v>
      </c>
      <c r="DG20" s="19">
        <f t="shared" si="36"/>
        <v>0</v>
      </c>
      <c r="DH20" s="19">
        <f t="shared" si="37"/>
        <v>0</v>
      </c>
      <c r="DI20" s="19">
        <f t="shared" si="37"/>
        <v>0</v>
      </c>
      <c r="DJ20" s="19">
        <f t="shared" si="37"/>
        <v>0</v>
      </c>
      <c r="DK20" s="19">
        <f t="shared" si="38"/>
        <v>0</v>
      </c>
      <c r="DL20" s="19">
        <f t="shared" si="39"/>
        <v>0</v>
      </c>
      <c r="DM20" s="19">
        <f t="shared" si="4"/>
        <v>0</v>
      </c>
      <c r="DO20" s="16"/>
    </row>
    <row r="21" spans="1:119" s="19" customFormat="1" ht="18" customHeight="1" x14ac:dyDescent="0.15">
      <c r="A21" s="3" t="str">
        <f t="shared" si="5"/>
        <v/>
      </c>
      <c r="B21" s="3" t="str">
        <f t="shared" si="6"/>
        <v/>
      </c>
      <c r="C21" s="63"/>
      <c r="D21" s="57"/>
      <c r="E21" s="57"/>
      <c r="F21" s="56" t="str">
        <f t="shared" si="40"/>
        <v/>
      </c>
      <c r="G21" s="116"/>
      <c r="H21" s="62"/>
      <c r="I21" s="61"/>
      <c r="J21" s="23" t="str">
        <f>IF(I21&gt;0,VLOOKUP(I21,整理番号表!$B$6:$H$11,2,FALSE),"")</f>
        <v/>
      </c>
      <c r="K21" s="60"/>
      <c r="L21" s="58" t="str">
        <f>IF(K21&gt;0,VLOOKUP(K21,整理番号表!$B$16:$N$19,2,FALSE),"")</f>
        <v/>
      </c>
      <c r="M21" s="58"/>
      <c r="N21" s="59"/>
      <c r="O21" s="58" t="str">
        <f>IF(N21&gt;0,VLOOKUP(N21,整理番号表!$B$23:$F$50,2,FALSE),"")</f>
        <v/>
      </c>
      <c r="P21" s="57"/>
      <c r="Q21" s="56" t="str">
        <f>IF(P21&gt;0,VLOOKUP(P21,整理番号表!$P$6:$Q$39,2,FALSE),"")</f>
        <v/>
      </c>
      <c r="R21" s="55"/>
      <c r="S21" s="54"/>
      <c r="T21" s="53">
        <f t="shared" si="7"/>
        <v>0</v>
      </c>
      <c r="U21" s="35"/>
      <c r="V21" s="35"/>
      <c r="W21" s="35"/>
      <c r="X21" s="35"/>
      <c r="Y21" s="35"/>
      <c r="Z21" s="35"/>
      <c r="AA21" s="35" t="str">
        <f t="shared" si="8"/>
        <v/>
      </c>
      <c r="AB21" s="52">
        <f t="shared" si="9"/>
        <v>0</v>
      </c>
      <c r="AC21" s="180" t="str">
        <f t="shared" si="10"/>
        <v/>
      </c>
      <c r="AD21" s="51" t="str">
        <f t="shared" si="11"/>
        <v/>
      </c>
      <c r="AE21" s="116"/>
      <c r="AF21" s="50" t="str">
        <f>IF(AE21&gt;0,VLOOKUP(AE21,整理番号表!$T$6:$U$14,2,FALSE),"")</f>
        <v/>
      </c>
      <c r="AG21" s="116"/>
      <c r="AH21" s="50" t="str">
        <f>IF(AG21&gt;0,VLOOKUP(AG21,整理番号表!$T$18:$W$25,2,FALSE),"")</f>
        <v/>
      </c>
      <c r="AI21" s="116"/>
      <c r="AJ21" s="49">
        <f t="shared" si="12"/>
        <v>0</v>
      </c>
      <c r="AK21" s="182"/>
      <c r="AL21" s="192">
        <f t="shared" si="13"/>
        <v>0</v>
      </c>
      <c r="AM21" s="191">
        <f t="shared" si="14"/>
        <v>0</v>
      </c>
      <c r="AN21" s="191">
        <f t="shared" si="15"/>
        <v>0</v>
      </c>
      <c r="AO21" s="191">
        <f t="shared" si="16"/>
        <v>0</v>
      </c>
      <c r="AP21" s="191">
        <f t="shared" si="17"/>
        <v>0</v>
      </c>
      <c r="AQ21" s="48"/>
      <c r="AR21" s="48"/>
      <c r="AS21" s="48"/>
      <c r="AT21" s="48"/>
      <c r="AU21" s="48"/>
      <c r="AV21" s="48"/>
      <c r="AW21" s="48"/>
      <c r="AX21" s="48"/>
      <c r="AY21" s="48"/>
      <c r="AZ21" s="48"/>
      <c r="BA21" s="48"/>
      <c r="BB21" s="48"/>
      <c r="BC21" s="48"/>
      <c r="BD21" s="48"/>
      <c r="BE21" s="48"/>
      <c r="BF21" s="48"/>
      <c r="BG21" s="47"/>
      <c r="BH21" s="117"/>
      <c r="BI21" s="45"/>
      <c r="BJ21" s="44"/>
      <c r="BK21" s="45"/>
      <c r="BL21" s="44"/>
      <c r="BM21" s="46"/>
      <c r="BN21" s="46"/>
      <c r="BO21" s="46"/>
      <c r="BP21" s="116"/>
      <c r="BQ21" s="45"/>
      <c r="BR21" s="44"/>
      <c r="BS21" s="45"/>
      <c r="BT21" s="44"/>
      <c r="BU21" s="116"/>
      <c r="BV21" s="116"/>
      <c r="BW21" s="116"/>
      <c r="BX21" s="116"/>
      <c r="BY21" s="116"/>
      <c r="BZ21" s="116"/>
      <c r="CA21" s="116"/>
      <c r="CB21" s="209"/>
      <c r="CC21" s="212"/>
      <c r="CD21" s="19">
        <f t="shared" si="18"/>
        <v>0</v>
      </c>
      <c r="CE21" s="56" t="str">
        <f t="shared" si="19"/>
        <v/>
      </c>
      <c r="CF21" s="196"/>
      <c r="CG21" s="196"/>
      <c r="CH21" s="64">
        <f t="shared" si="20"/>
        <v>0</v>
      </c>
      <c r="CI21" s="23" t="str">
        <f t="shared" si="21"/>
        <v/>
      </c>
      <c r="CJ21" s="23">
        <f t="shared" si="22"/>
        <v>0</v>
      </c>
      <c r="CL21" s="22"/>
      <c r="CM21" s="21">
        <f t="shared" si="23"/>
        <v>0</v>
      </c>
      <c r="CN21" s="21">
        <f t="shared" si="24"/>
        <v>0</v>
      </c>
      <c r="CO21" s="20" t="str">
        <f t="shared" si="25"/>
        <v/>
      </c>
      <c r="CQ21" s="19">
        <f t="shared" si="26"/>
        <v>0</v>
      </c>
      <c r="CR21" s="19">
        <f t="shared" si="27"/>
        <v>0</v>
      </c>
      <c r="CS21" s="19">
        <f t="shared" si="28"/>
        <v>0</v>
      </c>
      <c r="CT21" s="19">
        <f t="shared" si="29"/>
        <v>0</v>
      </c>
      <c r="CU21" s="19">
        <f t="shared" si="30"/>
        <v>0</v>
      </c>
      <c r="CV21" s="19">
        <f t="shared" si="30"/>
        <v>0</v>
      </c>
      <c r="CW21" s="19">
        <f t="shared" si="30"/>
        <v>0</v>
      </c>
      <c r="CX21" s="19">
        <f t="shared" si="30"/>
        <v>0</v>
      </c>
      <c r="CY21" s="19">
        <f t="shared" si="30"/>
        <v>0</v>
      </c>
      <c r="CZ21" s="19">
        <f t="shared" si="30"/>
        <v>0</v>
      </c>
      <c r="DA21" s="19">
        <f t="shared" si="30"/>
        <v>0</v>
      </c>
      <c r="DB21" s="19">
        <f t="shared" si="31"/>
        <v>0</v>
      </c>
      <c r="DC21" s="19">
        <f t="shared" si="32"/>
        <v>0</v>
      </c>
      <c r="DD21" s="19">
        <f t="shared" si="33"/>
        <v>0</v>
      </c>
      <c r="DE21" s="19">
        <f t="shared" si="34"/>
        <v>0</v>
      </c>
      <c r="DF21" s="19">
        <f t="shared" si="35"/>
        <v>0</v>
      </c>
      <c r="DG21" s="19">
        <f t="shared" si="36"/>
        <v>0</v>
      </c>
      <c r="DH21" s="19">
        <f t="shared" si="37"/>
        <v>0</v>
      </c>
      <c r="DI21" s="19">
        <f t="shared" si="37"/>
        <v>0</v>
      </c>
      <c r="DJ21" s="19">
        <f t="shared" si="37"/>
        <v>0</v>
      </c>
      <c r="DK21" s="19">
        <f t="shared" si="38"/>
        <v>0</v>
      </c>
      <c r="DL21" s="19">
        <f t="shared" si="39"/>
        <v>0</v>
      </c>
      <c r="DM21" s="19">
        <f t="shared" si="4"/>
        <v>0</v>
      </c>
    </row>
    <row r="22" spans="1:119" s="19" customFormat="1" ht="18" customHeight="1" x14ac:dyDescent="0.15">
      <c r="A22" s="3" t="str">
        <f t="shared" si="5"/>
        <v/>
      </c>
      <c r="B22" s="3" t="str">
        <f t="shared" si="6"/>
        <v/>
      </c>
      <c r="C22" s="63"/>
      <c r="D22" s="57"/>
      <c r="E22" s="57"/>
      <c r="F22" s="56" t="str">
        <f t="shared" si="40"/>
        <v/>
      </c>
      <c r="G22" s="116"/>
      <c r="H22" s="62"/>
      <c r="I22" s="61"/>
      <c r="J22" s="23" t="str">
        <f>IF(I22&gt;0,VLOOKUP(I22,整理番号表!$B$6:$H$11,2,FALSE),"")</f>
        <v/>
      </c>
      <c r="K22" s="60"/>
      <c r="L22" s="58" t="str">
        <f>IF(K22&gt;0,VLOOKUP(K22,整理番号表!$B$16:$N$19,2,FALSE),"")</f>
        <v/>
      </c>
      <c r="M22" s="58"/>
      <c r="N22" s="59"/>
      <c r="O22" s="58" t="str">
        <f>IF(N22&gt;0,VLOOKUP(N22,整理番号表!$B$23:$F$50,2,FALSE),"")</f>
        <v/>
      </c>
      <c r="P22" s="57"/>
      <c r="Q22" s="56" t="str">
        <f>IF(P22&gt;0,VLOOKUP(P22,整理番号表!$P$6:$Q$39,2,FALSE),"")</f>
        <v/>
      </c>
      <c r="R22" s="55"/>
      <c r="S22" s="54"/>
      <c r="T22" s="53">
        <f t="shared" si="7"/>
        <v>0</v>
      </c>
      <c r="U22" s="35"/>
      <c r="V22" s="35"/>
      <c r="W22" s="35"/>
      <c r="X22" s="35"/>
      <c r="Y22" s="35"/>
      <c r="Z22" s="35"/>
      <c r="AA22" s="35" t="str">
        <f t="shared" si="8"/>
        <v/>
      </c>
      <c r="AB22" s="52">
        <f t="shared" si="9"/>
        <v>0</v>
      </c>
      <c r="AC22" s="180" t="str">
        <f t="shared" si="10"/>
        <v/>
      </c>
      <c r="AD22" s="51" t="str">
        <f t="shared" si="11"/>
        <v/>
      </c>
      <c r="AE22" s="116"/>
      <c r="AF22" s="50" t="str">
        <f>IF(AE22&gt;0,VLOOKUP(AE22,整理番号表!$T$6:$U$14,2,FALSE),"")</f>
        <v/>
      </c>
      <c r="AG22" s="116"/>
      <c r="AH22" s="50" t="str">
        <f>IF(AG22&gt;0,VLOOKUP(AG22,整理番号表!$T$18:$W$25,2,FALSE),"")</f>
        <v/>
      </c>
      <c r="AI22" s="116"/>
      <c r="AJ22" s="49">
        <f t="shared" si="12"/>
        <v>0</v>
      </c>
      <c r="AK22" s="182"/>
      <c r="AL22" s="192">
        <f t="shared" si="13"/>
        <v>0</v>
      </c>
      <c r="AM22" s="191">
        <f t="shared" si="14"/>
        <v>0</v>
      </c>
      <c r="AN22" s="191">
        <f t="shared" si="15"/>
        <v>0</v>
      </c>
      <c r="AO22" s="191">
        <f t="shared" si="16"/>
        <v>0</v>
      </c>
      <c r="AP22" s="191">
        <f t="shared" si="17"/>
        <v>0</v>
      </c>
      <c r="AQ22" s="48"/>
      <c r="AR22" s="48"/>
      <c r="AS22" s="48"/>
      <c r="AT22" s="48"/>
      <c r="AU22" s="48"/>
      <c r="AV22" s="48"/>
      <c r="AW22" s="48"/>
      <c r="AX22" s="48"/>
      <c r="AY22" s="48"/>
      <c r="AZ22" s="48"/>
      <c r="BA22" s="48"/>
      <c r="BB22" s="48"/>
      <c r="BC22" s="48"/>
      <c r="BD22" s="48"/>
      <c r="BE22" s="48"/>
      <c r="BF22" s="48"/>
      <c r="BG22" s="47"/>
      <c r="BH22" s="117"/>
      <c r="BI22" s="45"/>
      <c r="BJ22" s="44"/>
      <c r="BK22" s="45"/>
      <c r="BL22" s="44"/>
      <c r="BM22" s="46"/>
      <c r="BN22" s="46"/>
      <c r="BO22" s="46"/>
      <c r="BP22" s="116"/>
      <c r="BQ22" s="45"/>
      <c r="BR22" s="44"/>
      <c r="BS22" s="45"/>
      <c r="BT22" s="44"/>
      <c r="BU22" s="116"/>
      <c r="BV22" s="116"/>
      <c r="BW22" s="116"/>
      <c r="BX22" s="116"/>
      <c r="BY22" s="116"/>
      <c r="BZ22" s="116"/>
      <c r="CA22" s="116"/>
      <c r="CB22" s="209"/>
      <c r="CC22" s="212"/>
      <c r="CD22" s="19">
        <f t="shared" si="18"/>
        <v>0</v>
      </c>
      <c r="CE22" s="56" t="str">
        <f t="shared" si="19"/>
        <v/>
      </c>
      <c r="CF22" s="196"/>
      <c r="CG22" s="196"/>
      <c r="CH22" s="64">
        <f t="shared" si="20"/>
        <v>0</v>
      </c>
      <c r="CI22" s="23" t="str">
        <f t="shared" si="21"/>
        <v/>
      </c>
      <c r="CJ22" s="23">
        <f t="shared" si="22"/>
        <v>0</v>
      </c>
      <c r="CL22" s="22"/>
      <c r="CM22" s="21">
        <f t="shared" si="23"/>
        <v>0</v>
      </c>
      <c r="CN22" s="21">
        <f t="shared" si="24"/>
        <v>0</v>
      </c>
      <c r="CO22" s="20" t="str">
        <f t="shared" si="25"/>
        <v/>
      </c>
      <c r="CQ22" s="19">
        <f t="shared" si="26"/>
        <v>0</v>
      </c>
      <c r="CR22" s="19">
        <f t="shared" si="27"/>
        <v>0</v>
      </c>
      <c r="CS22" s="19">
        <f t="shared" si="28"/>
        <v>0</v>
      </c>
      <c r="CT22" s="19">
        <f t="shared" si="29"/>
        <v>0</v>
      </c>
      <c r="CU22" s="19">
        <f t="shared" si="30"/>
        <v>0</v>
      </c>
      <c r="CV22" s="19">
        <f t="shared" si="30"/>
        <v>0</v>
      </c>
      <c r="CW22" s="19">
        <f t="shared" si="30"/>
        <v>0</v>
      </c>
      <c r="CX22" s="19">
        <f t="shared" si="30"/>
        <v>0</v>
      </c>
      <c r="CY22" s="19">
        <f t="shared" si="30"/>
        <v>0</v>
      </c>
      <c r="CZ22" s="19">
        <f t="shared" si="30"/>
        <v>0</v>
      </c>
      <c r="DA22" s="19">
        <f t="shared" si="30"/>
        <v>0</v>
      </c>
      <c r="DB22" s="19">
        <f t="shared" si="31"/>
        <v>0</v>
      </c>
      <c r="DC22" s="19">
        <f t="shared" si="32"/>
        <v>0</v>
      </c>
      <c r="DD22" s="19">
        <f t="shared" si="33"/>
        <v>0</v>
      </c>
      <c r="DE22" s="19">
        <f t="shared" si="34"/>
        <v>0</v>
      </c>
      <c r="DF22" s="19">
        <f t="shared" si="35"/>
        <v>0</v>
      </c>
      <c r="DG22" s="19">
        <f t="shared" si="36"/>
        <v>0</v>
      </c>
      <c r="DH22" s="19">
        <f t="shared" si="37"/>
        <v>0</v>
      </c>
      <c r="DI22" s="19">
        <f t="shared" si="37"/>
        <v>0</v>
      </c>
      <c r="DJ22" s="19">
        <f t="shared" si="37"/>
        <v>0</v>
      </c>
      <c r="DK22" s="19">
        <f t="shared" si="38"/>
        <v>0</v>
      </c>
      <c r="DL22" s="19">
        <f t="shared" si="39"/>
        <v>0</v>
      </c>
      <c r="DM22" s="19">
        <f t="shared" si="4"/>
        <v>0</v>
      </c>
      <c r="DO22" s="16"/>
    </row>
    <row r="23" spans="1:119" s="19" customFormat="1" ht="18" customHeight="1" x14ac:dyDescent="0.15">
      <c r="A23" s="3" t="str">
        <f t="shared" si="5"/>
        <v/>
      </c>
      <c r="B23" s="3" t="str">
        <f t="shared" si="6"/>
        <v/>
      </c>
      <c r="C23" s="63"/>
      <c r="D23" s="57"/>
      <c r="E23" s="57"/>
      <c r="F23" s="56" t="str">
        <f t="shared" si="40"/>
        <v/>
      </c>
      <c r="G23" s="116"/>
      <c r="H23" s="62"/>
      <c r="I23" s="61"/>
      <c r="J23" s="23" t="str">
        <f>IF(I23&gt;0,VLOOKUP(I23,整理番号表!$B$6:$H$11,2,FALSE),"")</f>
        <v/>
      </c>
      <c r="K23" s="60"/>
      <c r="L23" s="58" t="str">
        <f>IF(K23&gt;0,VLOOKUP(K23,整理番号表!$B$16:$N$19,2,FALSE),"")</f>
        <v/>
      </c>
      <c r="M23" s="58"/>
      <c r="N23" s="59"/>
      <c r="O23" s="58" t="str">
        <f>IF(N23&gt;0,VLOOKUP(N23,整理番号表!$B$23:$F$50,2,FALSE),"")</f>
        <v/>
      </c>
      <c r="P23" s="57"/>
      <c r="Q23" s="56" t="str">
        <f>IF(P23&gt;0,VLOOKUP(P23,整理番号表!$P$6:$Q$39,2,FALSE),"")</f>
        <v/>
      </c>
      <c r="R23" s="55"/>
      <c r="S23" s="54"/>
      <c r="T23" s="53">
        <f t="shared" si="7"/>
        <v>0</v>
      </c>
      <c r="U23" s="35"/>
      <c r="V23" s="35"/>
      <c r="W23" s="35"/>
      <c r="X23" s="35"/>
      <c r="Y23" s="35"/>
      <c r="Z23" s="35"/>
      <c r="AA23" s="35" t="str">
        <f t="shared" si="8"/>
        <v/>
      </c>
      <c r="AB23" s="52">
        <f t="shared" si="9"/>
        <v>0</v>
      </c>
      <c r="AC23" s="180" t="str">
        <f t="shared" si="10"/>
        <v/>
      </c>
      <c r="AD23" s="51" t="str">
        <f t="shared" si="11"/>
        <v/>
      </c>
      <c r="AE23" s="116"/>
      <c r="AF23" s="50" t="str">
        <f>IF(AE23&gt;0,VLOOKUP(AE23,整理番号表!$T$6:$U$14,2,FALSE),"")</f>
        <v/>
      </c>
      <c r="AG23" s="116"/>
      <c r="AH23" s="50" t="str">
        <f>IF(AG23&gt;0,VLOOKUP(AG23,整理番号表!$T$18:$W$25,2,FALSE),"")</f>
        <v/>
      </c>
      <c r="AI23" s="116"/>
      <c r="AJ23" s="49">
        <f t="shared" si="12"/>
        <v>0</v>
      </c>
      <c r="AK23" s="182"/>
      <c r="AL23" s="192">
        <f t="shared" si="13"/>
        <v>0</v>
      </c>
      <c r="AM23" s="191">
        <f t="shared" si="14"/>
        <v>0</v>
      </c>
      <c r="AN23" s="191">
        <f t="shared" si="15"/>
        <v>0</v>
      </c>
      <c r="AO23" s="191">
        <f t="shared" si="16"/>
        <v>0</v>
      </c>
      <c r="AP23" s="191">
        <f t="shared" si="17"/>
        <v>0</v>
      </c>
      <c r="AQ23" s="48"/>
      <c r="AR23" s="48"/>
      <c r="AS23" s="48"/>
      <c r="AT23" s="48"/>
      <c r="AU23" s="48"/>
      <c r="AV23" s="48"/>
      <c r="AW23" s="48"/>
      <c r="AX23" s="48"/>
      <c r="AY23" s="48"/>
      <c r="AZ23" s="48"/>
      <c r="BA23" s="48"/>
      <c r="BB23" s="48"/>
      <c r="BC23" s="48"/>
      <c r="BD23" s="48"/>
      <c r="BE23" s="48"/>
      <c r="BF23" s="48"/>
      <c r="BG23" s="47"/>
      <c r="BH23" s="117"/>
      <c r="BI23" s="45"/>
      <c r="BJ23" s="44"/>
      <c r="BK23" s="45"/>
      <c r="BL23" s="44"/>
      <c r="BM23" s="46"/>
      <c r="BN23" s="46"/>
      <c r="BO23" s="46"/>
      <c r="BP23" s="116"/>
      <c r="BQ23" s="45"/>
      <c r="BR23" s="44"/>
      <c r="BS23" s="45"/>
      <c r="BT23" s="44"/>
      <c r="BU23" s="116"/>
      <c r="BV23" s="116"/>
      <c r="BW23" s="116"/>
      <c r="BX23" s="116"/>
      <c r="BY23" s="116"/>
      <c r="BZ23" s="116"/>
      <c r="CA23" s="116"/>
      <c r="CB23" s="209"/>
      <c r="CC23" s="212"/>
      <c r="CD23" s="19">
        <f t="shared" si="18"/>
        <v>0</v>
      </c>
      <c r="CE23" s="56" t="str">
        <f t="shared" si="19"/>
        <v/>
      </c>
      <c r="CF23" s="196"/>
      <c r="CG23" s="196"/>
      <c r="CH23" s="64">
        <f t="shared" si="20"/>
        <v>0</v>
      </c>
      <c r="CI23" s="23" t="str">
        <f t="shared" si="21"/>
        <v/>
      </c>
      <c r="CJ23" s="23">
        <f t="shared" si="22"/>
        <v>0</v>
      </c>
      <c r="CL23" s="22"/>
      <c r="CM23" s="21">
        <f t="shared" si="23"/>
        <v>0</v>
      </c>
      <c r="CN23" s="21">
        <f t="shared" si="24"/>
        <v>0</v>
      </c>
      <c r="CO23" s="20" t="str">
        <f t="shared" si="25"/>
        <v/>
      </c>
      <c r="CQ23" s="19">
        <f t="shared" si="26"/>
        <v>0</v>
      </c>
      <c r="CR23" s="19">
        <f t="shared" si="27"/>
        <v>0</v>
      </c>
      <c r="CS23" s="19">
        <f t="shared" si="28"/>
        <v>0</v>
      </c>
      <c r="CT23" s="19">
        <f t="shared" si="29"/>
        <v>0</v>
      </c>
      <c r="CU23" s="19">
        <f t="shared" si="30"/>
        <v>0</v>
      </c>
      <c r="CV23" s="19">
        <f t="shared" si="30"/>
        <v>0</v>
      </c>
      <c r="CW23" s="19">
        <f t="shared" si="30"/>
        <v>0</v>
      </c>
      <c r="CX23" s="19">
        <f t="shared" si="30"/>
        <v>0</v>
      </c>
      <c r="CY23" s="19">
        <f t="shared" si="30"/>
        <v>0</v>
      </c>
      <c r="CZ23" s="19">
        <f t="shared" si="30"/>
        <v>0</v>
      </c>
      <c r="DA23" s="19">
        <f t="shared" si="30"/>
        <v>0</v>
      </c>
      <c r="DB23" s="19">
        <f t="shared" si="31"/>
        <v>0</v>
      </c>
      <c r="DC23" s="19">
        <f t="shared" si="32"/>
        <v>0</v>
      </c>
      <c r="DD23" s="19">
        <f t="shared" si="33"/>
        <v>0</v>
      </c>
      <c r="DE23" s="19">
        <f t="shared" si="34"/>
        <v>0</v>
      </c>
      <c r="DF23" s="19">
        <f t="shared" si="35"/>
        <v>0</v>
      </c>
      <c r="DG23" s="19">
        <f t="shared" si="36"/>
        <v>0</v>
      </c>
      <c r="DH23" s="19">
        <f t="shared" si="37"/>
        <v>0</v>
      </c>
      <c r="DI23" s="19">
        <f t="shared" si="37"/>
        <v>0</v>
      </c>
      <c r="DJ23" s="19">
        <f t="shared" si="37"/>
        <v>0</v>
      </c>
      <c r="DK23" s="19">
        <f t="shared" si="38"/>
        <v>0</v>
      </c>
      <c r="DL23" s="19">
        <f t="shared" si="39"/>
        <v>0</v>
      </c>
      <c r="DM23" s="19">
        <f t="shared" si="4"/>
        <v>0</v>
      </c>
    </row>
    <row r="24" spans="1:119" s="19" customFormat="1" ht="18" customHeight="1" x14ac:dyDescent="0.15">
      <c r="A24" s="19" t="str">
        <f t="shared" si="5"/>
        <v/>
      </c>
      <c r="B24" s="3" t="str">
        <f t="shared" si="6"/>
        <v/>
      </c>
      <c r="C24" s="63"/>
      <c r="D24" s="57"/>
      <c r="E24" s="57"/>
      <c r="F24" s="56" t="str">
        <f t="shared" si="40"/>
        <v/>
      </c>
      <c r="G24" s="116"/>
      <c r="H24" s="62"/>
      <c r="I24" s="61"/>
      <c r="J24" s="23" t="str">
        <f>IF(I24&gt;0,VLOOKUP(I24,整理番号表!$B$6:$H$11,2,FALSE),"")</f>
        <v/>
      </c>
      <c r="K24" s="60"/>
      <c r="L24" s="58" t="str">
        <f>IF(K24&gt;0,VLOOKUP(K24,整理番号表!$B$16:$N$19,2,FALSE),"")</f>
        <v/>
      </c>
      <c r="M24" s="58"/>
      <c r="N24" s="59"/>
      <c r="O24" s="58" t="str">
        <f>IF(N24&gt;0,VLOOKUP(N24,整理番号表!$B$23:$F$50,2,FALSE),"")</f>
        <v/>
      </c>
      <c r="P24" s="57"/>
      <c r="Q24" s="56" t="str">
        <f>IF(P24&gt;0,VLOOKUP(P24,整理番号表!$P$6:$Q$39,2,FALSE),"")</f>
        <v/>
      </c>
      <c r="R24" s="55"/>
      <c r="S24" s="54"/>
      <c r="T24" s="53">
        <f t="shared" si="7"/>
        <v>0</v>
      </c>
      <c r="U24" s="35"/>
      <c r="V24" s="35"/>
      <c r="W24" s="35"/>
      <c r="X24" s="35"/>
      <c r="Y24" s="35"/>
      <c r="Z24" s="35"/>
      <c r="AA24" s="35" t="str">
        <f t="shared" si="8"/>
        <v/>
      </c>
      <c r="AB24" s="52">
        <f t="shared" si="9"/>
        <v>0</v>
      </c>
      <c r="AC24" s="180" t="str">
        <f t="shared" si="10"/>
        <v/>
      </c>
      <c r="AD24" s="51" t="str">
        <f t="shared" si="11"/>
        <v/>
      </c>
      <c r="AE24" s="116"/>
      <c r="AF24" s="50" t="str">
        <f>IF(AE24&gt;0,VLOOKUP(AE24,整理番号表!$T$6:$U$14,2,FALSE),"")</f>
        <v/>
      </c>
      <c r="AG24" s="116"/>
      <c r="AH24" s="50" t="str">
        <f>IF(AG24&gt;0,VLOOKUP(AG24,整理番号表!$T$18:$W$25,2,FALSE),"")</f>
        <v/>
      </c>
      <c r="AI24" s="116"/>
      <c r="AJ24" s="49">
        <f t="shared" si="12"/>
        <v>0</v>
      </c>
      <c r="AK24" s="182"/>
      <c r="AL24" s="192">
        <f t="shared" si="13"/>
        <v>0</v>
      </c>
      <c r="AM24" s="191">
        <f t="shared" si="14"/>
        <v>0</v>
      </c>
      <c r="AN24" s="191">
        <f t="shared" si="15"/>
        <v>0</v>
      </c>
      <c r="AO24" s="191">
        <f t="shared" si="16"/>
        <v>0</v>
      </c>
      <c r="AP24" s="191">
        <f t="shared" si="17"/>
        <v>0</v>
      </c>
      <c r="AQ24" s="48"/>
      <c r="AR24" s="48"/>
      <c r="AS24" s="48"/>
      <c r="AT24" s="48"/>
      <c r="AU24" s="48"/>
      <c r="AV24" s="48"/>
      <c r="AW24" s="48"/>
      <c r="AX24" s="48"/>
      <c r="AY24" s="48"/>
      <c r="AZ24" s="48"/>
      <c r="BA24" s="48"/>
      <c r="BB24" s="48"/>
      <c r="BC24" s="48"/>
      <c r="BD24" s="48"/>
      <c r="BE24" s="48"/>
      <c r="BF24" s="48"/>
      <c r="BG24" s="47"/>
      <c r="BH24" s="117"/>
      <c r="BI24" s="45"/>
      <c r="BJ24" s="44"/>
      <c r="BK24" s="45"/>
      <c r="BL24" s="44"/>
      <c r="BM24" s="46"/>
      <c r="BN24" s="46"/>
      <c r="BO24" s="46"/>
      <c r="BP24" s="116"/>
      <c r="BQ24" s="45"/>
      <c r="BR24" s="44"/>
      <c r="BS24" s="45"/>
      <c r="BT24" s="44"/>
      <c r="BU24" s="116"/>
      <c r="BV24" s="116"/>
      <c r="BW24" s="116"/>
      <c r="BX24" s="116"/>
      <c r="BY24" s="116"/>
      <c r="BZ24" s="116"/>
      <c r="CA24" s="116"/>
      <c r="CB24" s="209"/>
      <c r="CC24" s="212"/>
      <c r="CD24" s="19">
        <f t="shared" si="18"/>
        <v>0</v>
      </c>
      <c r="CE24" s="56" t="str">
        <f t="shared" si="19"/>
        <v/>
      </c>
      <c r="CF24" s="196"/>
      <c r="CG24" s="196"/>
      <c r="CH24" s="64">
        <f t="shared" si="20"/>
        <v>0</v>
      </c>
      <c r="CI24" s="23" t="str">
        <f t="shared" si="21"/>
        <v/>
      </c>
      <c r="CJ24" s="23">
        <f t="shared" si="22"/>
        <v>0</v>
      </c>
      <c r="CL24" s="22"/>
      <c r="CM24" s="21">
        <f t="shared" si="23"/>
        <v>0</v>
      </c>
      <c r="CN24" s="21">
        <f t="shared" si="24"/>
        <v>0</v>
      </c>
      <c r="CO24" s="20" t="str">
        <f t="shared" si="25"/>
        <v/>
      </c>
      <c r="CQ24" s="19">
        <f t="shared" si="26"/>
        <v>0</v>
      </c>
      <c r="CR24" s="19">
        <f t="shared" si="27"/>
        <v>0</v>
      </c>
      <c r="CS24" s="19">
        <f t="shared" si="28"/>
        <v>0</v>
      </c>
      <c r="CT24" s="19">
        <f t="shared" si="29"/>
        <v>0</v>
      </c>
      <c r="CU24" s="19">
        <f t="shared" si="30"/>
        <v>0</v>
      </c>
      <c r="CV24" s="19">
        <f t="shared" si="30"/>
        <v>0</v>
      </c>
      <c r="CW24" s="19">
        <f t="shared" si="30"/>
        <v>0</v>
      </c>
      <c r="CX24" s="19">
        <f t="shared" si="30"/>
        <v>0</v>
      </c>
      <c r="CY24" s="19">
        <f t="shared" si="30"/>
        <v>0</v>
      </c>
      <c r="CZ24" s="19">
        <f t="shared" si="30"/>
        <v>0</v>
      </c>
      <c r="DA24" s="19">
        <f t="shared" si="30"/>
        <v>0</v>
      </c>
      <c r="DB24" s="19">
        <f t="shared" si="31"/>
        <v>0</v>
      </c>
      <c r="DC24" s="19">
        <f t="shared" si="32"/>
        <v>0</v>
      </c>
      <c r="DD24" s="19">
        <f t="shared" si="33"/>
        <v>0</v>
      </c>
      <c r="DE24" s="19">
        <f t="shared" si="34"/>
        <v>0</v>
      </c>
      <c r="DF24" s="19">
        <f t="shared" si="35"/>
        <v>0</v>
      </c>
      <c r="DG24" s="19">
        <f t="shared" si="36"/>
        <v>0</v>
      </c>
      <c r="DH24" s="19">
        <f t="shared" si="37"/>
        <v>0</v>
      </c>
      <c r="DI24" s="19">
        <f t="shared" si="37"/>
        <v>0</v>
      </c>
      <c r="DJ24" s="19">
        <f t="shared" si="37"/>
        <v>0</v>
      </c>
      <c r="DK24" s="19">
        <f t="shared" si="38"/>
        <v>0</v>
      </c>
      <c r="DL24" s="19">
        <f t="shared" si="39"/>
        <v>0</v>
      </c>
      <c r="DM24" s="19">
        <f t="shared" si="4"/>
        <v>0</v>
      </c>
    </row>
    <row r="25" spans="1:119" s="19" customFormat="1" ht="18" customHeight="1" x14ac:dyDescent="0.15">
      <c r="A25" s="19" t="str">
        <f t="shared" si="5"/>
        <v/>
      </c>
      <c r="B25" s="3" t="str">
        <f t="shared" si="6"/>
        <v/>
      </c>
      <c r="C25" s="63"/>
      <c r="D25" s="57"/>
      <c r="E25" s="57"/>
      <c r="F25" s="56" t="str">
        <f t="shared" si="40"/>
        <v/>
      </c>
      <c r="G25" s="116"/>
      <c r="H25" s="62"/>
      <c r="I25" s="61"/>
      <c r="J25" s="23" t="str">
        <f>IF(I25&gt;0,VLOOKUP(I25,整理番号表!$B$6:$H$11,2,FALSE),"")</f>
        <v/>
      </c>
      <c r="K25" s="60"/>
      <c r="L25" s="58" t="str">
        <f>IF(K25&gt;0,VLOOKUP(K25,整理番号表!$B$16:$N$19,2,FALSE),"")</f>
        <v/>
      </c>
      <c r="M25" s="58"/>
      <c r="N25" s="59"/>
      <c r="O25" s="58" t="str">
        <f>IF(N25&gt;0,VLOOKUP(N25,整理番号表!$B$23:$F$50,2,FALSE),"")</f>
        <v/>
      </c>
      <c r="P25" s="57"/>
      <c r="Q25" s="56" t="str">
        <f>IF(P25&gt;0,VLOOKUP(P25,整理番号表!$P$6:$Q$39,2,FALSE),"")</f>
        <v/>
      </c>
      <c r="R25" s="55"/>
      <c r="S25" s="54"/>
      <c r="T25" s="53">
        <f t="shared" si="7"/>
        <v>0</v>
      </c>
      <c r="U25" s="35"/>
      <c r="V25" s="35"/>
      <c r="W25" s="35"/>
      <c r="X25" s="35"/>
      <c r="Y25" s="35"/>
      <c r="Z25" s="35"/>
      <c r="AA25" s="35" t="str">
        <f t="shared" si="8"/>
        <v/>
      </c>
      <c r="AB25" s="52">
        <f t="shared" si="9"/>
        <v>0</v>
      </c>
      <c r="AC25" s="180" t="str">
        <f t="shared" si="10"/>
        <v/>
      </c>
      <c r="AD25" s="51" t="str">
        <f t="shared" si="11"/>
        <v/>
      </c>
      <c r="AE25" s="116"/>
      <c r="AF25" s="50" t="str">
        <f>IF(AE25&gt;0,VLOOKUP(AE25,整理番号表!$T$6:$U$14,2,FALSE),"")</f>
        <v/>
      </c>
      <c r="AG25" s="116"/>
      <c r="AH25" s="50" t="str">
        <f>IF(AG25&gt;0,VLOOKUP(AG25,整理番号表!$T$18:$W$25,2,FALSE),"")</f>
        <v/>
      </c>
      <c r="AI25" s="116"/>
      <c r="AJ25" s="49">
        <f t="shared" si="12"/>
        <v>0</v>
      </c>
      <c r="AK25" s="182"/>
      <c r="AL25" s="192">
        <f t="shared" si="13"/>
        <v>0</v>
      </c>
      <c r="AM25" s="191">
        <f t="shared" si="14"/>
        <v>0</v>
      </c>
      <c r="AN25" s="191">
        <f t="shared" si="15"/>
        <v>0</v>
      </c>
      <c r="AO25" s="191">
        <f t="shared" si="16"/>
        <v>0</v>
      </c>
      <c r="AP25" s="191">
        <f t="shared" si="17"/>
        <v>0</v>
      </c>
      <c r="AQ25" s="48"/>
      <c r="AR25" s="48"/>
      <c r="AS25" s="48"/>
      <c r="AT25" s="48"/>
      <c r="AU25" s="48"/>
      <c r="AV25" s="48"/>
      <c r="AW25" s="48"/>
      <c r="AX25" s="48"/>
      <c r="AY25" s="48"/>
      <c r="AZ25" s="48"/>
      <c r="BA25" s="48"/>
      <c r="BB25" s="48"/>
      <c r="BC25" s="48"/>
      <c r="BD25" s="48"/>
      <c r="BE25" s="48"/>
      <c r="BF25" s="48"/>
      <c r="BG25" s="47"/>
      <c r="BH25" s="117"/>
      <c r="BI25" s="45"/>
      <c r="BJ25" s="44"/>
      <c r="BK25" s="45"/>
      <c r="BL25" s="44"/>
      <c r="BM25" s="46"/>
      <c r="BN25" s="46"/>
      <c r="BO25" s="46"/>
      <c r="BP25" s="116"/>
      <c r="BQ25" s="45"/>
      <c r="BR25" s="44"/>
      <c r="BS25" s="45"/>
      <c r="BT25" s="44"/>
      <c r="BU25" s="116"/>
      <c r="BV25" s="116"/>
      <c r="BW25" s="116"/>
      <c r="BX25" s="116"/>
      <c r="BY25" s="116"/>
      <c r="BZ25" s="116"/>
      <c r="CA25" s="116"/>
      <c r="CB25" s="209"/>
      <c r="CC25" s="212"/>
      <c r="CD25" s="19">
        <f t="shared" si="18"/>
        <v>0</v>
      </c>
      <c r="CE25" s="56" t="str">
        <f t="shared" si="19"/>
        <v/>
      </c>
      <c r="CF25" s="196"/>
      <c r="CG25" s="196"/>
      <c r="CH25" s="64">
        <f t="shared" si="20"/>
        <v>0</v>
      </c>
      <c r="CI25" s="23" t="str">
        <f t="shared" si="21"/>
        <v/>
      </c>
      <c r="CJ25" s="23">
        <f t="shared" si="22"/>
        <v>0</v>
      </c>
      <c r="CL25" s="22"/>
      <c r="CM25" s="21">
        <f t="shared" si="23"/>
        <v>0</v>
      </c>
      <c r="CN25" s="21">
        <f t="shared" si="24"/>
        <v>0</v>
      </c>
      <c r="CO25" s="20" t="str">
        <f t="shared" si="25"/>
        <v/>
      </c>
      <c r="CQ25" s="19">
        <f t="shared" si="26"/>
        <v>0</v>
      </c>
      <c r="CR25" s="19">
        <f t="shared" si="27"/>
        <v>0</v>
      </c>
      <c r="CS25" s="19">
        <f t="shared" si="28"/>
        <v>0</v>
      </c>
      <c r="CT25" s="19">
        <f t="shared" si="29"/>
        <v>0</v>
      </c>
      <c r="CU25" s="19">
        <f t="shared" si="30"/>
        <v>0</v>
      </c>
      <c r="CV25" s="19">
        <f t="shared" si="30"/>
        <v>0</v>
      </c>
      <c r="CW25" s="19">
        <f t="shared" si="30"/>
        <v>0</v>
      </c>
      <c r="CX25" s="19">
        <f t="shared" si="30"/>
        <v>0</v>
      </c>
      <c r="CY25" s="19">
        <f t="shared" si="30"/>
        <v>0</v>
      </c>
      <c r="CZ25" s="19">
        <f t="shared" si="30"/>
        <v>0</v>
      </c>
      <c r="DA25" s="19">
        <f t="shared" si="30"/>
        <v>0</v>
      </c>
      <c r="DB25" s="19">
        <f t="shared" si="31"/>
        <v>0</v>
      </c>
      <c r="DC25" s="19">
        <f t="shared" si="32"/>
        <v>0</v>
      </c>
      <c r="DD25" s="19">
        <f t="shared" si="33"/>
        <v>0</v>
      </c>
      <c r="DE25" s="19">
        <f t="shared" si="34"/>
        <v>0</v>
      </c>
      <c r="DF25" s="19">
        <f t="shared" si="35"/>
        <v>0</v>
      </c>
      <c r="DG25" s="19">
        <f t="shared" si="36"/>
        <v>0</v>
      </c>
      <c r="DH25" s="19">
        <f t="shared" si="37"/>
        <v>0</v>
      </c>
      <c r="DI25" s="19">
        <f t="shared" si="37"/>
        <v>0</v>
      </c>
      <c r="DJ25" s="19">
        <f t="shared" si="37"/>
        <v>0</v>
      </c>
      <c r="DK25" s="19">
        <f t="shared" si="38"/>
        <v>0</v>
      </c>
      <c r="DL25" s="19">
        <f t="shared" si="39"/>
        <v>0</v>
      </c>
      <c r="DM25" s="19">
        <f t="shared" si="4"/>
        <v>0</v>
      </c>
      <c r="DO25" s="16"/>
    </row>
    <row r="26" spans="1:119" s="19" customFormat="1" ht="18" customHeight="1" x14ac:dyDescent="0.15">
      <c r="A26" s="19" t="str">
        <f t="shared" si="5"/>
        <v/>
      </c>
      <c r="B26" s="3" t="str">
        <f t="shared" si="6"/>
        <v/>
      </c>
      <c r="C26" s="63"/>
      <c r="D26" s="57"/>
      <c r="E26" s="57"/>
      <c r="F26" s="56" t="str">
        <f t="shared" si="40"/>
        <v/>
      </c>
      <c r="G26" s="116"/>
      <c r="H26" s="62"/>
      <c r="I26" s="61"/>
      <c r="J26" s="23" t="str">
        <f>IF(I26&gt;0,VLOOKUP(I26,整理番号表!$B$6:$H$11,2,FALSE),"")</f>
        <v/>
      </c>
      <c r="K26" s="60"/>
      <c r="L26" s="58" t="str">
        <f>IF(K26&gt;0,VLOOKUP(K26,整理番号表!$B$16:$N$19,2,FALSE),"")</f>
        <v/>
      </c>
      <c r="M26" s="58"/>
      <c r="N26" s="59"/>
      <c r="O26" s="58" t="str">
        <f>IF(N26&gt;0,VLOOKUP(N26,整理番号表!$B$23:$F$50,2,FALSE),"")</f>
        <v/>
      </c>
      <c r="P26" s="57"/>
      <c r="Q26" s="56" t="str">
        <f>IF(P26&gt;0,VLOOKUP(P26,整理番号表!$P$6:$Q$39,2,FALSE),"")</f>
        <v/>
      </c>
      <c r="R26" s="55"/>
      <c r="S26" s="54"/>
      <c r="T26" s="53">
        <f t="shared" si="7"/>
        <v>0</v>
      </c>
      <c r="U26" s="35"/>
      <c r="V26" s="35"/>
      <c r="W26" s="35"/>
      <c r="X26" s="35"/>
      <c r="Y26" s="35"/>
      <c r="Z26" s="35"/>
      <c r="AA26" s="35" t="str">
        <f t="shared" si="8"/>
        <v/>
      </c>
      <c r="AB26" s="52">
        <f>IF(A26&lt;&gt;A69,SUMIF($A$12:$A$10044,A26,$U$12:$U$10044),0)</f>
        <v>0</v>
      </c>
      <c r="AC26" s="180" t="str">
        <f t="shared" si="10"/>
        <v/>
      </c>
      <c r="AD26" s="51" t="str">
        <f t="shared" si="11"/>
        <v/>
      </c>
      <c r="AE26" s="116"/>
      <c r="AF26" s="50" t="str">
        <f>IF(AE26&gt;0,VLOOKUP(AE26,整理番号表!$T$6:$U$14,2,FALSE),"")</f>
        <v/>
      </c>
      <c r="AG26" s="116"/>
      <c r="AH26" s="50" t="str">
        <f>IF(AG26&gt;0,VLOOKUP(AG26,整理番号表!$T$18:$W$25,2,FALSE),"")</f>
        <v/>
      </c>
      <c r="AI26" s="116"/>
      <c r="AJ26" s="49">
        <f t="shared" si="12"/>
        <v>0</v>
      </c>
      <c r="AK26" s="182"/>
      <c r="AL26" s="192">
        <f t="shared" si="13"/>
        <v>0</v>
      </c>
      <c r="AM26" s="191">
        <f t="shared" si="14"/>
        <v>0</v>
      </c>
      <c r="AN26" s="191">
        <f t="shared" si="15"/>
        <v>0</v>
      </c>
      <c r="AO26" s="191">
        <f t="shared" si="16"/>
        <v>0</v>
      </c>
      <c r="AP26" s="191">
        <f t="shared" si="17"/>
        <v>0</v>
      </c>
      <c r="AQ26" s="48"/>
      <c r="AR26" s="48"/>
      <c r="AS26" s="48"/>
      <c r="AT26" s="48"/>
      <c r="AU26" s="48"/>
      <c r="AV26" s="48"/>
      <c r="AW26" s="48"/>
      <c r="AX26" s="48"/>
      <c r="AY26" s="48"/>
      <c r="AZ26" s="48"/>
      <c r="BA26" s="48"/>
      <c r="BB26" s="48"/>
      <c r="BC26" s="48"/>
      <c r="BD26" s="48"/>
      <c r="BE26" s="48"/>
      <c r="BF26" s="48"/>
      <c r="BG26" s="47"/>
      <c r="BH26" s="117"/>
      <c r="BI26" s="45"/>
      <c r="BJ26" s="44"/>
      <c r="BK26" s="45"/>
      <c r="BL26" s="44"/>
      <c r="BM26" s="46"/>
      <c r="BN26" s="46"/>
      <c r="BO26" s="46"/>
      <c r="BP26" s="116"/>
      <c r="BQ26" s="45"/>
      <c r="BR26" s="44"/>
      <c r="BS26" s="45"/>
      <c r="BT26" s="44"/>
      <c r="BU26" s="116"/>
      <c r="BV26" s="116"/>
      <c r="BW26" s="116"/>
      <c r="BX26" s="116"/>
      <c r="BY26" s="116"/>
      <c r="BZ26" s="116"/>
      <c r="CA26" s="116"/>
      <c r="CB26" s="209"/>
      <c r="CC26" s="212"/>
      <c r="CD26" s="19">
        <f t="shared" si="18"/>
        <v>0</v>
      </c>
      <c r="CE26" s="56" t="str">
        <f t="shared" si="19"/>
        <v/>
      </c>
      <c r="CF26" s="196"/>
      <c r="CG26" s="196"/>
      <c r="CH26" s="64">
        <f t="shared" si="20"/>
        <v>0</v>
      </c>
      <c r="CI26" s="23" t="str">
        <f t="shared" si="21"/>
        <v/>
      </c>
      <c r="CJ26" s="23">
        <f t="shared" si="22"/>
        <v>0</v>
      </c>
      <c r="CL26" s="22"/>
      <c r="CM26" s="21">
        <f t="shared" si="23"/>
        <v>0</v>
      </c>
      <c r="CN26" s="21">
        <f t="shared" si="24"/>
        <v>0</v>
      </c>
      <c r="CO26" s="20" t="str">
        <f t="shared" si="25"/>
        <v/>
      </c>
      <c r="CQ26" s="19">
        <f t="shared" si="26"/>
        <v>0</v>
      </c>
      <c r="CR26" s="19">
        <f t="shared" si="27"/>
        <v>0</v>
      </c>
      <c r="CS26" s="19">
        <f t="shared" si="28"/>
        <v>0</v>
      </c>
      <c r="CT26" s="19">
        <f t="shared" si="29"/>
        <v>0</v>
      </c>
      <c r="CU26" s="19">
        <f t="shared" si="30"/>
        <v>0</v>
      </c>
      <c r="CV26" s="19">
        <f t="shared" si="30"/>
        <v>0</v>
      </c>
      <c r="CW26" s="19">
        <f t="shared" si="30"/>
        <v>0</v>
      </c>
      <c r="CX26" s="19">
        <f t="shared" si="30"/>
        <v>0</v>
      </c>
      <c r="CY26" s="19">
        <f t="shared" si="30"/>
        <v>0</v>
      </c>
      <c r="CZ26" s="19">
        <f t="shared" si="30"/>
        <v>0</v>
      </c>
      <c r="DA26" s="19">
        <f t="shared" si="30"/>
        <v>0</v>
      </c>
      <c r="DB26" s="19">
        <f t="shared" si="31"/>
        <v>0</v>
      </c>
      <c r="DC26" s="19">
        <f t="shared" si="32"/>
        <v>0</v>
      </c>
      <c r="DD26" s="19">
        <f t="shared" si="33"/>
        <v>0</v>
      </c>
      <c r="DE26" s="19">
        <f t="shared" si="34"/>
        <v>0</v>
      </c>
      <c r="DF26" s="19">
        <f t="shared" si="35"/>
        <v>0</v>
      </c>
      <c r="DG26" s="19">
        <f t="shared" si="36"/>
        <v>0</v>
      </c>
      <c r="DH26" s="19">
        <f t="shared" si="37"/>
        <v>0</v>
      </c>
      <c r="DI26" s="19">
        <f t="shared" si="37"/>
        <v>0</v>
      </c>
      <c r="DJ26" s="19">
        <f t="shared" si="37"/>
        <v>0</v>
      </c>
      <c r="DK26" s="19">
        <f t="shared" si="38"/>
        <v>0</v>
      </c>
      <c r="DL26" s="19">
        <f t="shared" si="39"/>
        <v>0</v>
      </c>
      <c r="DM26" s="19">
        <f t="shared" si="4"/>
        <v>0</v>
      </c>
    </row>
    <row r="27" spans="1:119" s="19" customFormat="1" ht="18" customHeight="1" x14ac:dyDescent="0.15">
      <c r="A27" s="19" t="str">
        <f t="shared" si="5"/>
        <v/>
      </c>
      <c r="B27" s="3" t="str">
        <f t="shared" si="6"/>
        <v/>
      </c>
      <c r="C27" s="63"/>
      <c r="D27" s="57"/>
      <c r="E27" s="57"/>
      <c r="F27" s="56" t="str">
        <f t="shared" si="40"/>
        <v/>
      </c>
      <c r="G27" s="116"/>
      <c r="H27" s="62"/>
      <c r="I27" s="61"/>
      <c r="J27" s="23" t="str">
        <f>IF(I27&gt;0,VLOOKUP(I27,整理番号表!$B$6:$H$11,2,FALSE),"")</f>
        <v/>
      </c>
      <c r="K27" s="60"/>
      <c r="L27" s="58" t="str">
        <f>IF(K27&gt;0,VLOOKUP(K27,整理番号表!$B$16:$N$19,2,FALSE),"")</f>
        <v/>
      </c>
      <c r="M27" s="58"/>
      <c r="N27" s="59"/>
      <c r="O27" s="58" t="str">
        <f>IF(N27&gt;0,VLOOKUP(N27,整理番号表!$B$23:$F$50,2,FALSE),"")</f>
        <v/>
      </c>
      <c r="P27" s="57"/>
      <c r="Q27" s="56" t="str">
        <f>IF(P27&gt;0,VLOOKUP(P27,整理番号表!$P$6:$Q$39,2,FALSE),"")</f>
        <v/>
      </c>
      <c r="R27" s="55"/>
      <c r="S27" s="54"/>
      <c r="T27" s="53">
        <f t="shared" ref="T27:T68" si="41">SUM(U27:Z27)</f>
        <v>0</v>
      </c>
      <c r="U27" s="35"/>
      <c r="V27" s="35"/>
      <c r="W27" s="35"/>
      <c r="X27" s="35"/>
      <c r="Y27" s="35"/>
      <c r="Z27" s="35"/>
      <c r="AA27" s="35" t="str">
        <f t="shared" si="8"/>
        <v/>
      </c>
      <c r="AB27" s="52">
        <f t="shared" ref="AB27:AB68" si="42">IF(A27&lt;&gt;A28,SUMIF($A$12:$A$10044,A27,$U$12:$U$10044),0)</f>
        <v>0</v>
      </c>
      <c r="AC27" s="180" t="str">
        <f t="shared" si="10"/>
        <v/>
      </c>
      <c r="AD27" s="51" t="str">
        <f t="shared" si="11"/>
        <v/>
      </c>
      <c r="AE27" s="116"/>
      <c r="AF27" s="50" t="str">
        <f>IF(AE27&gt;0,VLOOKUP(AE27,整理番号表!$T$6:$U$14,2,FALSE),"")</f>
        <v/>
      </c>
      <c r="AG27" s="116"/>
      <c r="AH27" s="50" t="str">
        <f>IF(AG27&gt;0,VLOOKUP(AG27,整理番号表!$T$18:$W$25,2,FALSE),"")</f>
        <v/>
      </c>
      <c r="AI27" s="116"/>
      <c r="AJ27" s="49">
        <f t="shared" si="12"/>
        <v>0</v>
      </c>
      <c r="AK27" s="182"/>
      <c r="AL27" s="192">
        <f t="shared" si="13"/>
        <v>0</v>
      </c>
      <c r="AM27" s="191">
        <f t="shared" si="14"/>
        <v>0</v>
      </c>
      <c r="AN27" s="191">
        <f t="shared" si="15"/>
        <v>0</v>
      </c>
      <c r="AO27" s="191">
        <f t="shared" si="16"/>
        <v>0</v>
      </c>
      <c r="AP27" s="191">
        <f t="shared" si="17"/>
        <v>0</v>
      </c>
      <c r="AQ27" s="48"/>
      <c r="AR27" s="48"/>
      <c r="AS27" s="48"/>
      <c r="AT27" s="48"/>
      <c r="AU27" s="48"/>
      <c r="AV27" s="48"/>
      <c r="AW27" s="48"/>
      <c r="AX27" s="48"/>
      <c r="AY27" s="48"/>
      <c r="AZ27" s="48"/>
      <c r="BA27" s="48"/>
      <c r="BB27" s="48"/>
      <c r="BC27" s="48"/>
      <c r="BD27" s="48"/>
      <c r="BE27" s="48"/>
      <c r="BF27" s="48"/>
      <c r="BG27" s="47"/>
      <c r="BH27" s="117"/>
      <c r="BI27" s="45"/>
      <c r="BJ27" s="44"/>
      <c r="BK27" s="45"/>
      <c r="BL27" s="44"/>
      <c r="BM27" s="46"/>
      <c r="BN27" s="46"/>
      <c r="BO27" s="46"/>
      <c r="BP27" s="116"/>
      <c r="BQ27" s="45"/>
      <c r="BR27" s="44"/>
      <c r="BS27" s="45"/>
      <c r="BT27" s="44"/>
      <c r="BU27" s="116"/>
      <c r="BV27" s="116"/>
      <c r="BW27" s="116"/>
      <c r="BX27" s="116"/>
      <c r="BY27" s="116"/>
      <c r="BZ27" s="116"/>
      <c r="CA27" s="116"/>
      <c r="CB27" s="209"/>
      <c r="CC27" s="212"/>
      <c r="CD27" s="19">
        <f t="shared" si="18"/>
        <v>0</v>
      </c>
      <c r="CE27" s="56" t="str">
        <f t="shared" si="19"/>
        <v/>
      </c>
      <c r="CF27" s="196"/>
      <c r="CG27" s="196"/>
      <c r="CH27" s="24">
        <f t="shared" si="20"/>
        <v>0</v>
      </c>
      <c r="CI27" s="23" t="str">
        <f t="shared" si="21"/>
        <v/>
      </c>
      <c r="CJ27" s="23">
        <f t="shared" si="22"/>
        <v>0</v>
      </c>
      <c r="CL27" s="22"/>
      <c r="CM27" s="21">
        <f t="shared" si="23"/>
        <v>0</v>
      </c>
      <c r="CN27" s="21">
        <f t="shared" si="24"/>
        <v>0</v>
      </c>
      <c r="CO27" s="20" t="str">
        <f t="shared" si="25"/>
        <v/>
      </c>
      <c r="CQ27" s="19">
        <f t="shared" si="26"/>
        <v>0</v>
      </c>
      <c r="CR27" s="19">
        <f t="shared" si="27"/>
        <v>0</v>
      </c>
      <c r="CS27" s="19">
        <f t="shared" si="28"/>
        <v>0</v>
      </c>
      <c r="CT27" s="19">
        <f t="shared" si="29"/>
        <v>0</v>
      </c>
      <c r="CU27" s="19">
        <f t="shared" si="30"/>
        <v>0</v>
      </c>
      <c r="CV27" s="19">
        <f t="shared" si="30"/>
        <v>0</v>
      </c>
      <c r="CW27" s="19">
        <f t="shared" si="30"/>
        <v>0</v>
      </c>
      <c r="CX27" s="19">
        <f t="shared" si="30"/>
        <v>0</v>
      </c>
      <c r="CY27" s="19">
        <f t="shared" si="30"/>
        <v>0</v>
      </c>
      <c r="CZ27" s="19">
        <f t="shared" si="30"/>
        <v>0</v>
      </c>
      <c r="DA27" s="19">
        <f t="shared" si="30"/>
        <v>0</v>
      </c>
      <c r="DB27" s="19">
        <f t="shared" si="31"/>
        <v>0</v>
      </c>
      <c r="DC27" s="19">
        <f t="shared" si="32"/>
        <v>0</v>
      </c>
      <c r="DD27" s="19">
        <f t="shared" si="33"/>
        <v>0</v>
      </c>
      <c r="DE27" s="19">
        <f t="shared" si="34"/>
        <v>0</v>
      </c>
      <c r="DF27" s="19">
        <f t="shared" si="35"/>
        <v>0</v>
      </c>
      <c r="DG27" s="19">
        <f t="shared" si="36"/>
        <v>0</v>
      </c>
      <c r="DH27" s="19">
        <f t="shared" si="37"/>
        <v>0</v>
      </c>
      <c r="DI27" s="19">
        <f t="shared" si="37"/>
        <v>0</v>
      </c>
      <c r="DJ27" s="19">
        <f t="shared" si="37"/>
        <v>0</v>
      </c>
      <c r="DK27" s="19">
        <f t="shared" si="38"/>
        <v>0</v>
      </c>
      <c r="DL27" s="19">
        <f t="shared" si="39"/>
        <v>0</v>
      </c>
      <c r="DM27" s="19">
        <f t="shared" si="4"/>
        <v>0</v>
      </c>
    </row>
    <row r="28" spans="1:119" s="19" customFormat="1" ht="18" customHeight="1" x14ac:dyDescent="0.15">
      <c r="A28" s="19" t="str">
        <f t="shared" si="5"/>
        <v/>
      </c>
      <c r="B28" s="3" t="str">
        <f t="shared" si="6"/>
        <v/>
      </c>
      <c r="C28" s="63"/>
      <c r="D28" s="57"/>
      <c r="E28" s="57"/>
      <c r="F28" s="56" t="str">
        <f t="shared" si="40"/>
        <v/>
      </c>
      <c r="G28" s="116"/>
      <c r="H28" s="62"/>
      <c r="I28" s="61"/>
      <c r="J28" s="23" t="str">
        <f>IF(I28&gt;0,VLOOKUP(I28,整理番号表!$B$6:$H$11,2,FALSE),"")</f>
        <v/>
      </c>
      <c r="K28" s="60"/>
      <c r="L28" s="58" t="str">
        <f>IF(K28&gt;0,VLOOKUP(K28,整理番号表!$B$16:$N$19,2,FALSE),"")</f>
        <v/>
      </c>
      <c r="M28" s="58"/>
      <c r="N28" s="59"/>
      <c r="O28" s="58" t="str">
        <f>IF(N28&gt;0,VLOOKUP(N28,整理番号表!$B$23:$F$50,2,FALSE),"")</f>
        <v/>
      </c>
      <c r="P28" s="57"/>
      <c r="Q28" s="56" t="str">
        <f>IF(P28&gt;0,VLOOKUP(P28,整理番号表!$P$6:$Q$39,2,FALSE),"")</f>
        <v/>
      </c>
      <c r="R28" s="55"/>
      <c r="S28" s="54"/>
      <c r="T28" s="53">
        <f t="shared" si="41"/>
        <v>0</v>
      </c>
      <c r="U28" s="35"/>
      <c r="V28" s="35"/>
      <c r="W28" s="35"/>
      <c r="X28" s="35"/>
      <c r="Y28" s="35"/>
      <c r="Z28" s="35"/>
      <c r="AA28" s="35" t="str">
        <f t="shared" si="8"/>
        <v/>
      </c>
      <c r="AB28" s="52">
        <f t="shared" si="42"/>
        <v>0</v>
      </c>
      <c r="AC28" s="180" t="str">
        <f t="shared" si="10"/>
        <v/>
      </c>
      <c r="AD28" s="51" t="str">
        <f t="shared" si="11"/>
        <v/>
      </c>
      <c r="AE28" s="116"/>
      <c r="AF28" s="50" t="str">
        <f>IF(AE28&gt;0,VLOOKUP(AE28,整理番号表!$T$6:$U$14,2,FALSE),"")</f>
        <v/>
      </c>
      <c r="AG28" s="116"/>
      <c r="AH28" s="50" t="str">
        <f>IF(AG28&gt;0,VLOOKUP(AG28,整理番号表!$T$18:$W$25,2,FALSE),"")</f>
        <v/>
      </c>
      <c r="AI28" s="116"/>
      <c r="AJ28" s="49">
        <f t="shared" si="12"/>
        <v>0</v>
      </c>
      <c r="AK28" s="182"/>
      <c r="AL28" s="192">
        <f t="shared" si="13"/>
        <v>0</v>
      </c>
      <c r="AM28" s="191">
        <f t="shared" si="14"/>
        <v>0</v>
      </c>
      <c r="AN28" s="191">
        <f t="shared" si="15"/>
        <v>0</v>
      </c>
      <c r="AO28" s="191">
        <f t="shared" si="16"/>
        <v>0</v>
      </c>
      <c r="AP28" s="191">
        <f t="shared" si="17"/>
        <v>0</v>
      </c>
      <c r="AQ28" s="48"/>
      <c r="AR28" s="48"/>
      <c r="AS28" s="48"/>
      <c r="AT28" s="48"/>
      <c r="AU28" s="48"/>
      <c r="AV28" s="48"/>
      <c r="AW28" s="48"/>
      <c r="AX28" s="48"/>
      <c r="AY28" s="48"/>
      <c r="AZ28" s="48"/>
      <c r="BA28" s="48"/>
      <c r="BB28" s="48"/>
      <c r="BC28" s="48"/>
      <c r="BD28" s="48"/>
      <c r="BE28" s="48"/>
      <c r="BF28" s="48"/>
      <c r="BG28" s="47"/>
      <c r="BH28" s="117"/>
      <c r="BI28" s="45"/>
      <c r="BJ28" s="44"/>
      <c r="BK28" s="45"/>
      <c r="BL28" s="44"/>
      <c r="BM28" s="46"/>
      <c r="BN28" s="46"/>
      <c r="BO28" s="46"/>
      <c r="BP28" s="116"/>
      <c r="BQ28" s="45"/>
      <c r="BR28" s="44"/>
      <c r="BS28" s="45"/>
      <c r="BT28" s="44"/>
      <c r="BU28" s="116"/>
      <c r="BV28" s="116"/>
      <c r="BW28" s="116"/>
      <c r="BX28" s="116"/>
      <c r="BY28" s="116"/>
      <c r="BZ28" s="116"/>
      <c r="CA28" s="116"/>
      <c r="CB28" s="209"/>
      <c r="CC28" s="212"/>
      <c r="CD28" s="19">
        <f t="shared" si="18"/>
        <v>0</v>
      </c>
      <c r="CE28" s="56" t="str">
        <f t="shared" si="19"/>
        <v/>
      </c>
      <c r="CF28" s="196"/>
      <c r="CG28" s="196"/>
      <c r="CH28" s="24">
        <f t="shared" si="20"/>
        <v>0</v>
      </c>
      <c r="CI28" s="23" t="str">
        <f t="shared" si="21"/>
        <v/>
      </c>
      <c r="CJ28" s="23">
        <f t="shared" si="22"/>
        <v>0</v>
      </c>
      <c r="CL28" s="22"/>
      <c r="CM28" s="21">
        <f t="shared" si="23"/>
        <v>0</v>
      </c>
      <c r="CN28" s="21">
        <f t="shared" si="24"/>
        <v>0</v>
      </c>
      <c r="CO28" s="20" t="str">
        <f t="shared" si="25"/>
        <v/>
      </c>
      <c r="CQ28" s="19">
        <f t="shared" si="26"/>
        <v>0</v>
      </c>
      <c r="CR28" s="19">
        <f t="shared" si="27"/>
        <v>0</v>
      </c>
      <c r="CS28" s="19">
        <f t="shared" si="28"/>
        <v>0</v>
      </c>
      <c r="CT28" s="19">
        <f t="shared" si="29"/>
        <v>0</v>
      </c>
      <c r="CU28" s="19">
        <f t="shared" si="30"/>
        <v>0</v>
      </c>
      <c r="CV28" s="19">
        <f t="shared" si="30"/>
        <v>0</v>
      </c>
      <c r="CW28" s="19">
        <f t="shared" si="30"/>
        <v>0</v>
      </c>
      <c r="CX28" s="19">
        <f t="shared" si="30"/>
        <v>0</v>
      </c>
      <c r="CY28" s="19">
        <f t="shared" si="30"/>
        <v>0</v>
      </c>
      <c r="CZ28" s="19">
        <f t="shared" si="30"/>
        <v>0</v>
      </c>
      <c r="DA28" s="19">
        <f t="shared" si="30"/>
        <v>0</v>
      </c>
      <c r="DB28" s="19">
        <f t="shared" si="31"/>
        <v>0</v>
      </c>
      <c r="DC28" s="19">
        <f t="shared" si="32"/>
        <v>0</v>
      </c>
      <c r="DD28" s="19">
        <f t="shared" si="33"/>
        <v>0</v>
      </c>
      <c r="DE28" s="19">
        <f t="shared" si="34"/>
        <v>0</v>
      </c>
      <c r="DF28" s="19">
        <f t="shared" si="35"/>
        <v>0</v>
      </c>
      <c r="DG28" s="19">
        <f t="shared" si="36"/>
        <v>0</v>
      </c>
      <c r="DH28" s="19">
        <f t="shared" si="37"/>
        <v>0</v>
      </c>
      <c r="DI28" s="19">
        <f t="shared" si="37"/>
        <v>0</v>
      </c>
      <c r="DJ28" s="19">
        <f t="shared" si="37"/>
        <v>0</v>
      </c>
      <c r="DK28" s="19">
        <f t="shared" si="38"/>
        <v>0</v>
      </c>
      <c r="DL28" s="19">
        <f t="shared" si="39"/>
        <v>0</v>
      </c>
      <c r="DM28" s="19">
        <f t="shared" si="4"/>
        <v>0</v>
      </c>
    </row>
    <row r="29" spans="1:119" s="19" customFormat="1" ht="18" customHeight="1" x14ac:dyDescent="0.15">
      <c r="A29" s="19" t="str">
        <f t="shared" si="5"/>
        <v/>
      </c>
      <c r="B29" s="3" t="str">
        <f t="shared" si="6"/>
        <v/>
      </c>
      <c r="C29" s="63"/>
      <c r="D29" s="57"/>
      <c r="E29" s="57"/>
      <c r="F29" s="56" t="str">
        <f t="shared" si="40"/>
        <v/>
      </c>
      <c r="G29" s="116"/>
      <c r="H29" s="62"/>
      <c r="I29" s="61"/>
      <c r="J29" s="23" t="str">
        <f>IF(I29&gt;0,VLOOKUP(I29,整理番号表!$B$6:$H$11,2,FALSE),"")</f>
        <v/>
      </c>
      <c r="K29" s="60"/>
      <c r="L29" s="58" t="str">
        <f>IF(K29&gt;0,VLOOKUP(K29,整理番号表!$B$16:$N$19,2,FALSE),"")</f>
        <v/>
      </c>
      <c r="M29" s="58"/>
      <c r="N29" s="59"/>
      <c r="O29" s="58" t="str">
        <f>IF(N29&gt;0,VLOOKUP(N29,整理番号表!$B$23:$F$50,2,FALSE),"")</f>
        <v/>
      </c>
      <c r="P29" s="57"/>
      <c r="Q29" s="56" t="str">
        <f>IF(P29&gt;0,VLOOKUP(P29,整理番号表!$P$6:$Q$39,2,FALSE),"")</f>
        <v/>
      </c>
      <c r="R29" s="55"/>
      <c r="S29" s="54"/>
      <c r="T29" s="53">
        <f t="shared" si="41"/>
        <v>0</v>
      </c>
      <c r="U29" s="35"/>
      <c r="V29" s="35"/>
      <c r="W29" s="35"/>
      <c r="X29" s="35"/>
      <c r="Y29" s="35"/>
      <c r="Z29" s="35"/>
      <c r="AA29" s="35" t="str">
        <f t="shared" si="8"/>
        <v/>
      </c>
      <c r="AB29" s="52">
        <f t="shared" si="42"/>
        <v>0</v>
      </c>
      <c r="AC29" s="180" t="str">
        <f t="shared" si="10"/>
        <v/>
      </c>
      <c r="AD29" s="51" t="str">
        <f t="shared" si="11"/>
        <v/>
      </c>
      <c r="AE29" s="116"/>
      <c r="AF29" s="50" t="str">
        <f>IF(AE29&gt;0,VLOOKUP(AE29,整理番号表!$T$6:$U$14,2,FALSE),"")</f>
        <v/>
      </c>
      <c r="AG29" s="116"/>
      <c r="AH29" s="50" t="str">
        <f>IF(AG29&gt;0,VLOOKUP(AG29,整理番号表!$T$18:$W$25,2,FALSE),"")</f>
        <v/>
      </c>
      <c r="AI29" s="116"/>
      <c r="AJ29" s="49">
        <f t="shared" si="12"/>
        <v>0</v>
      </c>
      <c r="AK29" s="182"/>
      <c r="AL29" s="192">
        <f t="shared" si="13"/>
        <v>0</v>
      </c>
      <c r="AM29" s="191">
        <f t="shared" si="14"/>
        <v>0</v>
      </c>
      <c r="AN29" s="191">
        <f t="shared" si="15"/>
        <v>0</v>
      </c>
      <c r="AO29" s="191">
        <f t="shared" si="16"/>
        <v>0</v>
      </c>
      <c r="AP29" s="191">
        <f t="shared" si="17"/>
        <v>0</v>
      </c>
      <c r="AQ29" s="48"/>
      <c r="AR29" s="48"/>
      <c r="AS29" s="48"/>
      <c r="AT29" s="48"/>
      <c r="AU29" s="48"/>
      <c r="AV29" s="48"/>
      <c r="AW29" s="48"/>
      <c r="AX29" s="48"/>
      <c r="AY29" s="48"/>
      <c r="AZ29" s="48"/>
      <c r="BA29" s="48"/>
      <c r="BB29" s="48"/>
      <c r="BC29" s="48"/>
      <c r="BD29" s="48"/>
      <c r="BE29" s="48"/>
      <c r="BF29" s="48"/>
      <c r="BG29" s="47"/>
      <c r="BH29" s="117"/>
      <c r="BI29" s="45"/>
      <c r="BJ29" s="44"/>
      <c r="BK29" s="45"/>
      <c r="BL29" s="44"/>
      <c r="BM29" s="46"/>
      <c r="BN29" s="46"/>
      <c r="BO29" s="46"/>
      <c r="BP29" s="116"/>
      <c r="BQ29" s="45"/>
      <c r="BR29" s="44"/>
      <c r="BS29" s="45"/>
      <c r="BT29" s="44"/>
      <c r="BU29" s="116"/>
      <c r="BV29" s="116"/>
      <c r="BW29" s="116"/>
      <c r="BX29" s="116"/>
      <c r="BY29" s="116"/>
      <c r="BZ29" s="116"/>
      <c r="CA29" s="116"/>
      <c r="CB29" s="209"/>
      <c r="CC29" s="212"/>
      <c r="CD29" s="19">
        <f t="shared" si="18"/>
        <v>0</v>
      </c>
      <c r="CE29" s="56" t="str">
        <f t="shared" si="19"/>
        <v/>
      </c>
      <c r="CF29" s="196"/>
      <c r="CG29" s="196"/>
      <c r="CH29" s="24">
        <f t="shared" si="20"/>
        <v>0</v>
      </c>
      <c r="CI29" s="23" t="str">
        <f t="shared" si="21"/>
        <v/>
      </c>
      <c r="CJ29" s="23">
        <f t="shared" si="22"/>
        <v>0</v>
      </c>
      <c r="CL29" s="22"/>
      <c r="CM29" s="21">
        <f t="shared" si="23"/>
        <v>0</v>
      </c>
      <c r="CN29" s="21">
        <f t="shared" si="24"/>
        <v>0</v>
      </c>
      <c r="CO29" s="20" t="str">
        <f t="shared" si="25"/>
        <v/>
      </c>
      <c r="CQ29" s="19">
        <f t="shared" si="26"/>
        <v>0</v>
      </c>
      <c r="CR29" s="19">
        <f t="shared" si="27"/>
        <v>0</v>
      </c>
      <c r="CS29" s="19">
        <f t="shared" si="28"/>
        <v>0</v>
      </c>
      <c r="CT29" s="19">
        <f t="shared" si="29"/>
        <v>0</v>
      </c>
      <c r="CU29" s="19">
        <f t="shared" si="30"/>
        <v>0</v>
      </c>
      <c r="CV29" s="19">
        <f t="shared" si="30"/>
        <v>0</v>
      </c>
      <c r="CW29" s="19">
        <f t="shared" si="30"/>
        <v>0</v>
      </c>
      <c r="CX29" s="19">
        <f t="shared" si="30"/>
        <v>0</v>
      </c>
      <c r="CY29" s="19">
        <f t="shared" si="30"/>
        <v>0</v>
      </c>
      <c r="CZ29" s="19">
        <f t="shared" si="30"/>
        <v>0</v>
      </c>
      <c r="DA29" s="19">
        <f t="shared" si="30"/>
        <v>0</v>
      </c>
      <c r="DB29" s="19">
        <f t="shared" si="31"/>
        <v>0</v>
      </c>
      <c r="DC29" s="19">
        <f t="shared" si="32"/>
        <v>0</v>
      </c>
      <c r="DD29" s="19">
        <f t="shared" si="33"/>
        <v>0</v>
      </c>
      <c r="DE29" s="19">
        <f t="shared" si="34"/>
        <v>0</v>
      </c>
      <c r="DF29" s="19">
        <f t="shared" si="35"/>
        <v>0</v>
      </c>
      <c r="DG29" s="19">
        <f t="shared" si="36"/>
        <v>0</v>
      </c>
      <c r="DH29" s="19">
        <f t="shared" si="37"/>
        <v>0</v>
      </c>
      <c r="DI29" s="19">
        <f t="shared" si="37"/>
        <v>0</v>
      </c>
      <c r="DJ29" s="19">
        <f t="shared" si="37"/>
        <v>0</v>
      </c>
      <c r="DK29" s="19">
        <f t="shared" si="38"/>
        <v>0</v>
      </c>
      <c r="DL29" s="19">
        <f t="shared" si="39"/>
        <v>0</v>
      </c>
      <c r="DM29" s="19">
        <f t="shared" si="4"/>
        <v>0</v>
      </c>
    </row>
    <row r="30" spans="1:119" s="19" customFormat="1" ht="18" customHeight="1" x14ac:dyDescent="0.15">
      <c r="A30" s="19" t="str">
        <f t="shared" si="5"/>
        <v/>
      </c>
      <c r="B30" s="3" t="str">
        <f t="shared" si="6"/>
        <v/>
      </c>
      <c r="C30" s="63"/>
      <c r="D30" s="57"/>
      <c r="E30" s="57"/>
      <c r="F30" s="56" t="str">
        <f t="shared" si="40"/>
        <v/>
      </c>
      <c r="G30" s="116"/>
      <c r="H30" s="62"/>
      <c r="I30" s="61"/>
      <c r="J30" s="23" t="str">
        <f>IF(I30&gt;0,VLOOKUP(I30,整理番号表!$B$6:$H$11,2,FALSE),"")</f>
        <v/>
      </c>
      <c r="K30" s="60"/>
      <c r="L30" s="58" t="str">
        <f>IF(K30&gt;0,VLOOKUP(K30,整理番号表!$B$16:$N$19,2,FALSE),"")</f>
        <v/>
      </c>
      <c r="M30" s="58"/>
      <c r="N30" s="59"/>
      <c r="O30" s="58" t="str">
        <f>IF(N30&gt;0,VLOOKUP(N30,整理番号表!$B$23:$F$50,2,FALSE),"")</f>
        <v/>
      </c>
      <c r="P30" s="57"/>
      <c r="Q30" s="56" t="str">
        <f>IF(P30&gt;0,VLOOKUP(P30,整理番号表!$P$6:$Q$39,2,FALSE),"")</f>
        <v/>
      </c>
      <c r="R30" s="55"/>
      <c r="S30" s="54"/>
      <c r="T30" s="53">
        <f t="shared" si="41"/>
        <v>0</v>
      </c>
      <c r="U30" s="35"/>
      <c r="V30" s="35"/>
      <c r="W30" s="35"/>
      <c r="X30" s="35"/>
      <c r="Y30" s="35"/>
      <c r="Z30" s="35"/>
      <c r="AA30" s="35" t="str">
        <f t="shared" si="8"/>
        <v/>
      </c>
      <c r="AB30" s="52">
        <f t="shared" si="42"/>
        <v>0</v>
      </c>
      <c r="AC30" s="180" t="str">
        <f t="shared" si="10"/>
        <v/>
      </c>
      <c r="AD30" s="51" t="str">
        <f t="shared" si="11"/>
        <v/>
      </c>
      <c r="AE30" s="116"/>
      <c r="AF30" s="50" t="str">
        <f>IF(AE30&gt;0,VLOOKUP(AE30,整理番号表!$T$6:$U$14,2,FALSE),"")</f>
        <v/>
      </c>
      <c r="AG30" s="116"/>
      <c r="AH30" s="50" t="str">
        <f>IF(AG30&gt;0,VLOOKUP(AG30,整理番号表!$T$18:$W$25,2,FALSE),"")</f>
        <v/>
      </c>
      <c r="AI30" s="116"/>
      <c r="AJ30" s="49">
        <f t="shared" si="12"/>
        <v>0</v>
      </c>
      <c r="AK30" s="182"/>
      <c r="AL30" s="192">
        <f t="shared" si="13"/>
        <v>0</v>
      </c>
      <c r="AM30" s="191">
        <f t="shared" si="14"/>
        <v>0</v>
      </c>
      <c r="AN30" s="191">
        <f t="shared" si="15"/>
        <v>0</v>
      </c>
      <c r="AO30" s="191">
        <f t="shared" si="16"/>
        <v>0</v>
      </c>
      <c r="AP30" s="191">
        <f t="shared" si="17"/>
        <v>0</v>
      </c>
      <c r="AQ30" s="48"/>
      <c r="AR30" s="48"/>
      <c r="AS30" s="48"/>
      <c r="AT30" s="48"/>
      <c r="AU30" s="48"/>
      <c r="AV30" s="48"/>
      <c r="AW30" s="48"/>
      <c r="AX30" s="48"/>
      <c r="AY30" s="48"/>
      <c r="AZ30" s="48"/>
      <c r="BA30" s="48"/>
      <c r="BB30" s="48"/>
      <c r="BC30" s="48"/>
      <c r="BD30" s="48"/>
      <c r="BE30" s="48"/>
      <c r="BF30" s="48"/>
      <c r="BG30" s="47"/>
      <c r="BH30" s="117"/>
      <c r="BI30" s="45"/>
      <c r="BJ30" s="44"/>
      <c r="BK30" s="45"/>
      <c r="BL30" s="44"/>
      <c r="BM30" s="46"/>
      <c r="BN30" s="46"/>
      <c r="BO30" s="46"/>
      <c r="BP30" s="116"/>
      <c r="BQ30" s="45"/>
      <c r="BR30" s="44"/>
      <c r="BS30" s="45"/>
      <c r="BT30" s="44"/>
      <c r="BU30" s="116"/>
      <c r="BV30" s="116"/>
      <c r="BW30" s="116"/>
      <c r="BX30" s="116"/>
      <c r="BY30" s="116"/>
      <c r="BZ30" s="116"/>
      <c r="CA30" s="116"/>
      <c r="CB30" s="209"/>
      <c r="CC30" s="212"/>
      <c r="CD30" s="19">
        <f t="shared" si="18"/>
        <v>0</v>
      </c>
      <c r="CE30" s="56" t="str">
        <f t="shared" si="19"/>
        <v/>
      </c>
      <c r="CF30" s="196"/>
      <c r="CG30" s="196"/>
      <c r="CH30" s="24">
        <f t="shared" si="20"/>
        <v>0</v>
      </c>
      <c r="CI30" s="23" t="str">
        <f t="shared" si="21"/>
        <v/>
      </c>
      <c r="CJ30" s="23">
        <f t="shared" si="22"/>
        <v>0</v>
      </c>
      <c r="CL30" s="22"/>
      <c r="CM30" s="21">
        <f t="shared" si="23"/>
        <v>0</v>
      </c>
      <c r="CN30" s="21">
        <f t="shared" si="24"/>
        <v>0</v>
      </c>
      <c r="CO30" s="20" t="str">
        <f t="shared" si="25"/>
        <v/>
      </c>
      <c r="CQ30" s="19">
        <f t="shared" si="26"/>
        <v>0</v>
      </c>
      <c r="CR30" s="19">
        <f t="shared" si="27"/>
        <v>0</v>
      </c>
      <c r="CS30" s="19">
        <f t="shared" si="28"/>
        <v>0</v>
      </c>
      <c r="CT30" s="19">
        <f t="shared" si="29"/>
        <v>0</v>
      </c>
      <c r="CU30" s="19">
        <f t="shared" si="30"/>
        <v>0</v>
      </c>
      <c r="CV30" s="19">
        <f t="shared" si="30"/>
        <v>0</v>
      </c>
      <c r="CW30" s="19">
        <f t="shared" si="30"/>
        <v>0</v>
      </c>
      <c r="CX30" s="19">
        <f t="shared" si="30"/>
        <v>0</v>
      </c>
      <c r="CY30" s="19">
        <f t="shared" si="30"/>
        <v>0</v>
      </c>
      <c r="CZ30" s="19">
        <f t="shared" si="30"/>
        <v>0</v>
      </c>
      <c r="DA30" s="19">
        <f t="shared" si="30"/>
        <v>0</v>
      </c>
      <c r="DB30" s="19">
        <f t="shared" si="31"/>
        <v>0</v>
      </c>
      <c r="DC30" s="19">
        <f t="shared" si="32"/>
        <v>0</v>
      </c>
      <c r="DD30" s="19">
        <f t="shared" si="33"/>
        <v>0</v>
      </c>
      <c r="DE30" s="19">
        <f t="shared" si="34"/>
        <v>0</v>
      </c>
      <c r="DF30" s="19">
        <f t="shared" si="35"/>
        <v>0</v>
      </c>
      <c r="DG30" s="19">
        <f t="shared" si="36"/>
        <v>0</v>
      </c>
      <c r="DH30" s="19">
        <f t="shared" si="37"/>
        <v>0</v>
      </c>
      <c r="DI30" s="19">
        <f t="shared" si="37"/>
        <v>0</v>
      </c>
      <c r="DJ30" s="19">
        <f t="shared" si="37"/>
        <v>0</v>
      </c>
      <c r="DK30" s="19">
        <f t="shared" si="38"/>
        <v>0</v>
      </c>
      <c r="DL30" s="19">
        <f t="shared" si="39"/>
        <v>0</v>
      </c>
      <c r="DM30" s="19">
        <f t="shared" si="4"/>
        <v>0</v>
      </c>
    </row>
    <row r="31" spans="1:119" s="19" customFormat="1" ht="18" hidden="1" customHeight="1" x14ac:dyDescent="0.15">
      <c r="A31" s="19" t="str">
        <f t="shared" si="5"/>
        <v/>
      </c>
      <c r="B31" s="3" t="str">
        <f t="shared" si="6"/>
        <v/>
      </c>
      <c r="C31" s="63"/>
      <c r="D31" s="57"/>
      <c r="E31" s="57"/>
      <c r="F31" s="56" t="str">
        <f t="shared" si="40"/>
        <v/>
      </c>
      <c r="G31" s="116"/>
      <c r="H31" s="62"/>
      <c r="I31" s="61"/>
      <c r="J31" s="23" t="str">
        <f>IF(I31&gt;0,VLOOKUP(I31,整理番号表!$B$6:$H$11,2,FALSE),"")</f>
        <v/>
      </c>
      <c r="K31" s="60"/>
      <c r="L31" s="58" t="str">
        <f>IF(K31&gt;0,VLOOKUP(K31,整理番号表!$B$16:$N$19,2,FALSE),"")</f>
        <v/>
      </c>
      <c r="M31" s="58"/>
      <c r="N31" s="59"/>
      <c r="O31" s="58" t="str">
        <f>IF(N31&gt;0,VLOOKUP(N31,整理番号表!$B$23:$F$50,2,FALSE),"")</f>
        <v/>
      </c>
      <c r="P31" s="57"/>
      <c r="Q31" s="56" t="str">
        <f>IF(P31&gt;0,VLOOKUP(P31,整理番号表!$P$6:$Q$39,2,FALSE),"")</f>
        <v/>
      </c>
      <c r="R31" s="55"/>
      <c r="S31" s="54"/>
      <c r="T31" s="53">
        <f t="shared" si="41"/>
        <v>0</v>
      </c>
      <c r="U31" s="35"/>
      <c r="V31" s="35"/>
      <c r="W31" s="35"/>
      <c r="X31" s="35"/>
      <c r="Y31" s="35"/>
      <c r="Z31" s="35"/>
      <c r="AA31" s="35" t="str">
        <f t="shared" si="8"/>
        <v/>
      </c>
      <c r="AB31" s="52">
        <f t="shared" si="42"/>
        <v>0</v>
      </c>
      <c r="AC31" s="180" t="str">
        <f t="shared" si="10"/>
        <v/>
      </c>
      <c r="AD31" s="51" t="str">
        <f t="shared" si="11"/>
        <v/>
      </c>
      <c r="AE31" s="116"/>
      <c r="AF31" s="50" t="str">
        <f>IF(AE31&gt;0,VLOOKUP(AE31,整理番号表!$T$6:$U$14,2,FALSE),"")</f>
        <v/>
      </c>
      <c r="AG31" s="116"/>
      <c r="AH31" s="50" t="str">
        <f>IF(AG31&gt;0,VLOOKUP(AG31,整理番号表!$T$18:$W$25,2,FALSE),"")</f>
        <v/>
      </c>
      <c r="AI31" s="116"/>
      <c r="AJ31" s="49">
        <f t="shared" si="12"/>
        <v>0</v>
      </c>
      <c r="AK31" s="182"/>
      <c r="AL31" s="192">
        <f t="shared" si="13"/>
        <v>0</v>
      </c>
      <c r="AM31" s="191">
        <f t="shared" si="14"/>
        <v>0</v>
      </c>
      <c r="AN31" s="191">
        <f t="shared" si="15"/>
        <v>0</v>
      </c>
      <c r="AO31" s="191">
        <f t="shared" si="16"/>
        <v>0</v>
      </c>
      <c r="AP31" s="191">
        <f t="shared" si="17"/>
        <v>0</v>
      </c>
      <c r="AQ31" s="48"/>
      <c r="AR31" s="48"/>
      <c r="AS31" s="48"/>
      <c r="AT31" s="48"/>
      <c r="AU31" s="48"/>
      <c r="AV31" s="48"/>
      <c r="AW31" s="48"/>
      <c r="AX31" s="48"/>
      <c r="AY31" s="48"/>
      <c r="AZ31" s="48"/>
      <c r="BA31" s="48"/>
      <c r="BB31" s="48"/>
      <c r="BC31" s="48"/>
      <c r="BD31" s="48"/>
      <c r="BE31" s="48"/>
      <c r="BF31" s="48"/>
      <c r="BG31" s="47"/>
      <c r="BH31" s="117"/>
      <c r="BI31" s="45"/>
      <c r="BJ31" s="44"/>
      <c r="BK31" s="45"/>
      <c r="BL31" s="44"/>
      <c r="BM31" s="46"/>
      <c r="BN31" s="46"/>
      <c r="BO31" s="46"/>
      <c r="BP31" s="116"/>
      <c r="BQ31" s="45"/>
      <c r="BR31" s="44"/>
      <c r="BS31" s="45"/>
      <c r="BT31" s="44"/>
      <c r="BU31" s="116"/>
      <c r="BV31" s="116"/>
      <c r="BW31" s="116"/>
      <c r="BX31" s="116"/>
      <c r="BY31" s="116"/>
      <c r="BZ31" s="116"/>
      <c r="CA31" s="116"/>
      <c r="CB31" s="209"/>
      <c r="CC31" s="212"/>
      <c r="CD31" s="19">
        <f t="shared" si="18"/>
        <v>0</v>
      </c>
      <c r="CE31" s="56" t="str">
        <f t="shared" si="19"/>
        <v/>
      </c>
      <c r="CF31" s="196"/>
      <c r="CG31" s="196"/>
      <c r="CH31" s="24">
        <f t="shared" si="20"/>
        <v>0</v>
      </c>
      <c r="CI31" s="23" t="str">
        <f t="shared" si="21"/>
        <v/>
      </c>
      <c r="CJ31" s="23">
        <f t="shared" si="22"/>
        <v>0</v>
      </c>
      <c r="CL31" s="22"/>
      <c r="CM31" s="21">
        <f t="shared" si="23"/>
        <v>0</v>
      </c>
      <c r="CN31" s="21">
        <f t="shared" si="24"/>
        <v>0</v>
      </c>
      <c r="CO31" s="20" t="str">
        <f t="shared" si="25"/>
        <v/>
      </c>
      <c r="CQ31" s="19">
        <f t="shared" si="26"/>
        <v>0</v>
      </c>
      <c r="CR31" s="19">
        <f t="shared" si="27"/>
        <v>0</v>
      </c>
      <c r="CS31" s="19">
        <f t="shared" si="28"/>
        <v>0</v>
      </c>
      <c r="CT31" s="19">
        <f t="shared" si="29"/>
        <v>0</v>
      </c>
      <c r="CU31" s="19">
        <f t="shared" si="30"/>
        <v>0</v>
      </c>
      <c r="CV31" s="19">
        <f t="shared" si="30"/>
        <v>0</v>
      </c>
      <c r="CW31" s="19">
        <f t="shared" si="30"/>
        <v>0</v>
      </c>
      <c r="CX31" s="19">
        <f t="shared" si="30"/>
        <v>0</v>
      </c>
      <c r="CY31" s="19">
        <f t="shared" si="30"/>
        <v>0</v>
      </c>
      <c r="CZ31" s="19">
        <f t="shared" si="30"/>
        <v>0</v>
      </c>
      <c r="DA31" s="19">
        <f t="shared" si="30"/>
        <v>0</v>
      </c>
      <c r="DB31" s="19">
        <f t="shared" si="31"/>
        <v>0</v>
      </c>
      <c r="DC31" s="19">
        <f t="shared" si="32"/>
        <v>0</v>
      </c>
      <c r="DD31" s="19">
        <f t="shared" si="33"/>
        <v>0</v>
      </c>
      <c r="DE31" s="19">
        <f t="shared" si="34"/>
        <v>0</v>
      </c>
      <c r="DF31" s="19">
        <f t="shared" si="35"/>
        <v>0</v>
      </c>
      <c r="DG31" s="19">
        <f t="shared" si="36"/>
        <v>0</v>
      </c>
      <c r="DH31" s="19">
        <f t="shared" si="37"/>
        <v>0</v>
      </c>
      <c r="DI31" s="19">
        <f t="shared" si="37"/>
        <v>0</v>
      </c>
      <c r="DJ31" s="19">
        <f t="shared" si="37"/>
        <v>0</v>
      </c>
      <c r="DK31" s="19">
        <f t="shared" si="38"/>
        <v>0</v>
      </c>
      <c r="DL31" s="19">
        <f t="shared" si="39"/>
        <v>0</v>
      </c>
      <c r="DM31" s="19">
        <f t="shared" si="4"/>
        <v>0</v>
      </c>
    </row>
    <row r="32" spans="1:119" s="19" customFormat="1" ht="18" hidden="1" customHeight="1" x14ac:dyDescent="0.15">
      <c r="A32" s="19" t="str">
        <f t="shared" si="5"/>
        <v/>
      </c>
      <c r="B32" s="3" t="str">
        <f t="shared" si="6"/>
        <v/>
      </c>
      <c r="C32" s="63"/>
      <c r="D32" s="57"/>
      <c r="E32" s="57"/>
      <c r="F32" s="56" t="str">
        <f t="shared" si="40"/>
        <v/>
      </c>
      <c r="G32" s="116"/>
      <c r="H32" s="62"/>
      <c r="I32" s="61"/>
      <c r="J32" s="23" t="str">
        <f>IF(I32&gt;0,VLOOKUP(I32,整理番号表!$B$6:$H$11,2,FALSE),"")</f>
        <v/>
      </c>
      <c r="K32" s="60"/>
      <c r="L32" s="58" t="str">
        <f>IF(K32&gt;0,VLOOKUP(K32,整理番号表!$B$16:$N$19,2,FALSE),"")</f>
        <v/>
      </c>
      <c r="M32" s="58"/>
      <c r="N32" s="59"/>
      <c r="O32" s="58" t="str">
        <f>IF(N32&gt;0,VLOOKUP(N32,整理番号表!$B$23:$F$50,2,FALSE),"")</f>
        <v/>
      </c>
      <c r="P32" s="57"/>
      <c r="Q32" s="56" t="str">
        <f>IF(P32&gt;0,VLOOKUP(P32,整理番号表!$P$6:$Q$39,2,FALSE),"")</f>
        <v/>
      </c>
      <c r="R32" s="55"/>
      <c r="S32" s="54"/>
      <c r="T32" s="53">
        <f t="shared" si="41"/>
        <v>0</v>
      </c>
      <c r="U32" s="35"/>
      <c r="V32" s="35"/>
      <c r="W32" s="35"/>
      <c r="X32" s="35"/>
      <c r="Y32" s="35"/>
      <c r="Z32" s="35"/>
      <c r="AA32" s="35" t="str">
        <f t="shared" si="8"/>
        <v/>
      </c>
      <c r="AB32" s="52">
        <f t="shared" si="42"/>
        <v>0</v>
      </c>
      <c r="AC32" s="180" t="str">
        <f t="shared" si="10"/>
        <v/>
      </c>
      <c r="AD32" s="51" t="str">
        <f t="shared" si="11"/>
        <v/>
      </c>
      <c r="AE32" s="116"/>
      <c r="AF32" s="50" t="str">
        <f>IF(AE32&gt;0,VLOOKUP(AE32,整理番号表!$T$6:$U$14,2,FALSE),"")</f>
        <v/>
      </c>
      <c r="AG32" s="116"/>
      <c r="AH32" s="50" t="str">
        <f>IF(AG32&gt;0,VLOOKUP(AG32,整理番号表!$T$18:$W$25,2,FALSE),"")</f>
        <v/>
      </c>
      <c r="AI32" s="116"/>
      <c r="AJ32" s="49">
        <f t="shared" si="12"/>
        <v>0</v>
      </c>
      <c r="AK32" s="182"/>
      <c r="AL32" s="192">
        <f t="shared" si="13"/>
        <v>0</v>
      </c>
      <c r="AM32" s="191">
        <f t="shared" si="14"/>
        <v>0</v>
      </c>
      <c r="AN32" s="191">
        <f t="shared" si="15"/>
        <v>0</v>
      </c>
      <c r="AO32" s="191">
        <f t="shared" si="16"/>
        <v>0</v>
      </c>
      <c r="AP32" s="191">
        <f t="shared" si="17"/>
        <v>0</v>
      </c>
      <c r="AQ32" s="48"/>
      <c r="AR32" s="48"/>
      <c r="AS32" s="48"/>
      <c r="AT32" s="48"/>
      <c r="AU32" s="48"/>
      <c r="AV32" s="48"/>
      <c r="AW32" s="48"/>
      <c r="AX32" s="48"/>
      <c r="AY32" s="48"/>
      <c r="AZ32" s="48"/>
      <c r="BA32" s="48"/>
      <c r="BB32" s="48"/>
      <c r="BC32" s="48"/>
      <c r="BD32" s="48"/>
      <c r="BE32" s="48"/>
      <c r="BF32" s="48"/>
      <c r="BG32" s="47"/>
      <c r="BH32" s="117"/>
      <c r="BI32" s="45"/>
      <c r="BJ32" s="44"/>
      <c r="BK32" s="45"/>
      <c r="BL32" s="44"/>
      <c r="BM32" s="46"/>
      <c r="BN32" s="46"/>
      <c r="BO32" s="46"/>
      <c r="BP32" s="116"/>
      <c r="BQ32" s="45"/>
      <c r="BR32" s="44"/>
      <c r="BS32" s="45"/>
      <c r="BT32" s="44"/>
      <c r="BU32" s="116"/>
      <c r="BV32" s="116"/>
      <c r="BW32" s="116"/>
      <c r="BX32" s="116"/>
      <c r="BY32" s="116"/>
      <c r="BZ32" s="116"/>
      <c r="CA32" s="116"/>
      <c r="CB32" s="209"/>
      <c r="CC32" s="212"/>
      <c r="CD32" s="19">
        <f t="shared" si="18"/>
        <v>0</v>
      </c>
      <c r="CE32" s="56" t="str">
        <f t="shared" si="19"/>
        <v/>
      </c>
      <c r="CF32" s="196"/>
      <c r="CG32" s="196"/>
      <c r="CH32" s="24">
        <f t="shared" si="20"/>
        <v>0</v>
      </c>
      <c r="CI32" s="23" t="str">
        <f t="shared" si="21"/>
        <v/>
      </c>
      <c r="CJ32" s="23">
        <f t="shared" si="22"/>
        <v>0</v>
      </c>
      <c r="CL32" s="22"/>
      <c r="CM32" s="21">
        <f t="shared" si="23"/>
        <v>0</v>
      </c>
      <c r="CN32" s="21">
        <f t="shared" si="24"/>
        <v>0</v>
      </c>
      <c r="CO32" s="20" t="str">
        <f t="shared" si="25"/>
        <v/>
      </c>
      <c r="CQ32" s="19">
        <f t="shared" si="26"/>
        <v>0</v>
      </c>
      <c r="CR32" s="19">
        <f t="shared" si="27"/>
        <v>0</v>
      </c>
      <c r="CS32" s="19">
        <f t="shared" si="28"/>
        <v>0</v>
      </c>
      <c r="CT32" s="19">
        <f t="shared" si="29"/>
        <v>0</v>
      </c>
      <c r="CU32" s="19">
        <f t="shared" si="30"/>
        <v>0</v>
      </c>
      <c r="CV32" s="19">
        <f t="shared" si="30"/>
        <v>0</v>
      </c>
      <c r="CW32" s="19">
        <f t="shared" si="30"/>
        <v>0</v>
      </c>
      <c r="CX32" s="19">
        <f t="shared" si="30"/>
        <v>0</v>
      </c>
      <c r="CY32" s="19">
        <f t="shared" si="30"/>
        <v>0</v>
      </c>
      <c r="CZ32" s="19">
        <f t="shared" si="30"/>
        <v>0</v>
      </c>
      <c r="DA32" s="19">
        <f t="shared" si="30"/>
        <v>0</v>
      </c>
      <c r="DB32" s="19">
        <f t="shared" si="31"/>
        <v>0</v>
      </c>
      <c r="DC32" s="19">
        <f t="shared" si="32"/>
        <v>0</v>
      </c>
      <c r="DD32" s="19">
        <f t="shared" si="33"/>
        <v>0</v>
      </c>
      <c r="DE32" s="19">
        <f t="shared" si="34"/>
        <v>0</v>
      </c>
      <c r="DF32" s="19">
        <f t="shared" si="35"/>
        <v>0</v>
      </c>
      <c r="DG32" s="19">
        <f t="shared" si="36"/>
        <v>0</v>
      </c>
      <c r="DH32" s="19">
        <f t="shared" si="37"/>
        <v>0</v>
      </c>
      <c r="DI32" s="19">
        <f t="shared" si="37"/>
        <v>0</v>
      </c>
      <c r="DJ32" s="19">
        <f t="shared" si="37"/>
        <v>0</v>
      </c>
      <c r="DK32" s="19">
        <f t="shared" si="38"/>
        <v>0</v>
      </c>
      <c r="DL32" s="19">
        <f t="shared" si="39"/>
        <v>0</v>
      </c>
      <c r="DM32" s="19">
        <f t="shared" si="4"/>
        <v>0</v>
      </c>
    </row>
    <row r="33" spans="1:117" s="19" customFormat="1" ht="18" hidden="1" customHeight="1" x14ac:dyDescent="0.15">
      <c r="A33" s="19" t="str">
        <f t="shared" si="5"/>
        <v/>
      </c>
      <c r="B33" s="3" t="str">
        <f t="shared" si="6"/>
        <v/>
      </c>
      <c r="C33" s="63"/>
      <c r="D33" s="57"/>
      <c r="E33" s="57"/>
      <c r="F33" s="56" t="str">
        <f t="shared" si="40"/>
        <v/>
      </c>
      <c r="G33" s="116"/>
      <c r="H33" s="62"/>
      <c r="I33" s="61"/>
      <c r="J33" s="23" t="str">
        <f>IF(I33&gt;0,VLOOKUP(I33,整理番号表!$B$6:$H$11,2,FALSE),"")</f>
        <v/>
      </c>
      <c r="K33" s="60"/>
      <c r="L33" s="58" t="str">
        <f>IF(K33&gt;0,VLOOKUP(K33,整理番号表!$B$16:$N$19,2,FALSE),"")</f>
        <v/>
      </c>
      <c r="M33" s="58"/>
      <c r="N33" s="59"/>
      <c r="O33" s="58" t="str">
        <f>IF(N33&gt;0,VLOOKUP(N33,整理番号表!$B$23:$F$50,2,FALSE),"")</f>
        <v/>
      </c>
      <c r="P33" s="57"/>
      <c r="Q33" s="56" t="str">
        <f>IF(P33&gt;0,VLOOKUP(P33,整理番号表!$P$6:$Q$39,2,FALSE),"")</f>
        <v/>
      </c>
      <c r="R33" s="55"/>
      <c r="S33" s="54"/>
      <c r="T33" s="53">
        <f t="shared" si="41"/>
        <v>0</v>
      </c>
      <c r="U33" s="35"/>
      <c r="V33" s="35"/>
      <c r="W33" s="35"/>
      <c r="X33" s="35"/>
      <c r="Y33" s="35"/>
      <c r="Z33" s="35"/>
      <c r="AA33" s="35" t="str">
        <f t="shared" si="8"/>
        <v/>
      </c>
      <c r="AB33" s="52">
        <f t="shared" si="42"/>
        <v>0</v>
      </c>
      <c r="AC33" s="180" t="str">
        <f t="shared" si="10"/>
        <v/>
      </c>
      <c r="AD33" s="51" t="str">
        <f t="shared" si="11"/>
        <v/>
      </c>
      <c r="AE33" s="116"/>
      <c r="AF33" s="50" t="str">
        <f>IF(AE33&gt;0,VLOOKUP(AE33,整理番号表!$T$6:$U$14,2,FALSE),"")</f>
        <v/>
      </c>
      <c r="AG33" s="116"/>
      <c r="AH33" s="50" t="str">
        <f>IF(AG33&gt;0,VLOOKUP(AG33,整理番号表!$T$18:$W$25,2,FALSE),"")</f>
        <v/>
      </c>
      <c r="AI33" s="116"/>
      <c r="AJ33" s="49">
        <f t="shared" si="12"/>
        <v>0</v>
      </c>
      <c r="AK33" s="182"/>
      <c r="AL33" s="192">
        <f t="shared" si="13"/>
        <v>0</v>
      </c>
      <c r="AM33" s="191">
        <f t="shared" si="14"/>
        <v>0</v>
      </c>
      <c r="AN33" s="191">
        <f t="shared" si="15"/>
        <v>0</v>
      </c>
      <c r="AO33" s="191">
        <f t="shared" si="16"/>
        <v>0</v>
      </c>
      <c r="AP33" s="191">
        <f t="shared" si="17"/>
        <v>0</v>
      </c>
      <c r="AQ33" s="48"/>
      <c r="AR33" s="48"/>
      <c r="AS33" s="48"/>
      <c r="AT33" s="48"/>
      <c r="AU33" s="48"/>
      <c r="AV33" s="48"/>
      <c r="AW33" s="48"/>
      <c r="AX33" s="48"/>
      <c r="AY33" s="48"/>
      <c r="AZ33" s="48"/>
      <c r="BA33" s="48"/>
      <c r="BB33" s="48"/>
      <c r="BC33" s="48"/>
      <c r="BD33" s="48"/>
      <c r="BE33" s="48"/>
      <c r="BF33" s="48"/>
      <c r="BG33" s="47"/>
      <c r="BH33" s="117"/>
      <c r="BI33" s="45"/>
      <c r="BJ33" s="44"/>
      <c r="BK33" s="45"/>
      <c r="BL33" s="44"/>
      <c r="BM33" s="46"/>
      <c r="BN33" s="46"/>
      <c r="BO33" s="46"/>
      <c r="BP33" s="116"/>
      <c r="BQ33" s="45"/>
      <c r="BR33" s="44"/>
      <c r="BS33" s="45"/>
      <c r="BT33" s="44"/>
      <c r="BU33" s="116"/>
      <c r="BV33" s="116"/>
      <c r="BW33" s="116"/>
      <c r="BX33" s="116"/>
      <c r="BY33" s="116"/>
      <c r="BZ33" s="116"/>
      <c r="CA33" s="116"/>
      <c r="CB33" s="209"/>
      <c r="CC33" s="212"/>
      <c r="CD33" s="19">
        <f t="shared" si="18"/>
        <v>0</v>
      </c>
      <c r="CE33" s="56" t="str">
        <f t="shared" si="19"/>
        <v/>
      </c>
      <c r="CF33" s="196"/>
      <c r="CG33" s="196"/>
      <c r="CH33" s="24">
        <f t="shared" si="20"/>
        <v>0</v>
      </c>
      <c r="CI33" s="23" t="str">
        <f t="shared" si="21"/>
        <v/>
      </c>
      <c r="CJ33" s="23">
        <f t="shared" si="22"/>
        <v>0</v>
      </c>
      <c r="CL33" s="22"/>
      <c r="CM33" s="21">
        <f t="shared" si="23"/>
        <v>0</v>
      </c>
      <c r="CN33" s="21">
        <f t="shared" si="24"/>
        <v>0</v>
      </c>
      <c r="CO33" s="20" t="str">
        <f t="shared" si="25"/>
        <v/>
      </c>
      <c r="CQ33" s="19">
        <f t="shared" si="26"/>
        <v>0</v>
      </c>
      <c r="CR33" s="19">
        <f t="shared" si="27"/>
        <v>0</v>
      </c>
      <c r="CS33" s="19">
        <f t="shared" si="28"/>
        <v>0</v>
      </c>
      <c r="CT33" s="19">
        <f t="shared" si="29"/>
        <v>0</v>
      </c>
      <c r="CU33" s="19">
        <f t="shared" si="30"/>
        <v>0</v>
      </c>
      <c r="CV33" s="19">
        <f t="shared" si="30"/>
        <v>0</v>
      </c>
      <c r="CW33" s="19">
        <f t="shared" si="30"/>
        <v>0</v>
      </c>
      <c r="CX33" s="19">
        <f t="shared" si="30"/>
        <v>0</v>
      </c>
      <c r="CY33" s="19">
        <f t="shared" si="30"/>
        <v>0</v>
      </c>
      <c r="CZ33" s="19">
        <f t="shared" si="30"/>
        <v>0</v>
      </c>
      <c r="DA33" s="19">
        <f t="shared" si="30"/>
        <v>0</v>
      </c>
      <c r="DB33" s="19">
        <f t="shared" si="31"/>
        <v>0</v>
      </c>
      <c r="DC33" s="19">
        <f t="shared" si="32"/>
        <v>0</v>
      </c>
      <c r="DD33" s="19">
        <f t="shared" si="33"/>
        <v>0</v>
      </c>
      <c r="DE33" s="19">
        <f t="shared" si="34"/>
        <v>0</v>
      </c>
      <c r="DF33" s="19">
        <f t="shared" si="35"/>
        <v>0</v>
      </c>
      <c r="DG33" s="19">
        <f t="shared" si="36"/>
        <v>0</v>
      </c>
      <c r="DH33" s="19">
        <f t="shared" si="37"/>
        <v>0</v>
      </c>
      <c r="DI33" s="19">
        <f t="shared" si="37"/>
        <v>0</v>
      </c>
      <c r="DJ33" s="19">
        <f t="shared" si="37"/>
        <v>0</v>
      </c>
      <c r="DK33" s="19">
        <f t="shared" si="38"/>
        <v>0</v>
      </c>
      <c r="DL33" s="19">
        <f t="shared" si="39"/>
        <v>0</v>
      </c>
      <c r="DM33" s="19">
        <f t="shared" si="4"/>
        <v>0</v>
      </c>
    </row>
    <row r="34" spans="1:117" s="19" customFormat="1" ht="18" hidden="1" customHeight="1" x14ac:dyDescent="0.15">
      <c r="A34" s="19" t="str">
        <f t="shared" si="5"/>
        <v/>
      </c>
      <c r="B34" s="3" t="str">
        <f t="shared" si="6"/>
        <v/>
      </c>
      <c r="C34" s="63"/>
      <c r="D34" s="57"/>
      <c r="E34" s="57"/>
      <c r="F34" s="56" t="str">
        <f t="shared" si="40"/>
        <v/>
      </c>
      <c r="G34" s="116"/>
      <c r="H34" s="62"/>
      <c r="I34" s="61"/>
      <c r="J34" s="23" t="str">
        <f>IF(I34&gt;0,VLOOKUP(I34,整理番号表!$B$6:$H$11,2,FALSE),"")</f>
        <v/>
      </c>
      <c r="K34" s="60"/>
      <c r="L34" s="58" t="str">
        <f>IF(K34&gt;0,VLOOKUP(K34,整理番号表!$B$16:$N$19,2,FALSE),"")</f>
        <v/>
      </c>
      <c r="M34" s="58"/>
      <c r="N34" s="59"/>
      <c r="O34" s="58" t="str">
        <f>IF(N34&gt;0,VLOOKUP(N34,整理番号表!$B$23:$F$50,2,FALSE),"")</f>
        <v/>
      </c>
      <c r="P34" s="57"/>
      <c r="Q34" s="56" t="str">
        <f>IF(P34&gt;0,VLOOKUP(P34,整理番号表!$P$6:$Q$39,2,FALSE),"")</f>
        <v/>
      </c>
      <c r="R34" s="55"/>
      <c r="S34" s="54"/>
      <c r="T34" s="53">
        <f t="shared" si="41"/>
        <v>0</v>
      </c>
      <c r="U34" s="35"/>
      <c r="V34" s="35"/>
      <c r="W34" s="35"/>
      <c r="X34" s="35"/>
      <c r="Y34" s="35"/>
      <c r="Z34" s="35"/>
      <c r="AA34" s="35" t="str">
        <f t="shared" si="8"/>
        <v/>
      </c>
      <c r="AB34" s="52">
        <f t="shared" si="42"/>
        <v>0</v>
      </c>
      <c r="AC34" s="180" t="str">
        <f t="shared" si="10"/>
        <v/>
      </c>
      <c r="AD34" s="51" t="str">
        <f t="shared" si="11"/>
        <v/>
      </c>
      <c r="AE34" s="116"/>
      <c r="AF34" s="50" t="str">
        <f>IF(AE34&gt;0,VLOOKUP(AE34,整理番号表!$T$6:$U$14,2,FALSE),"")</f>
        <v/>
      </c>
      <c r="AG34" s="116"/>
      <c r="AH34" s="50" t="str">
        <f>IF(AG34&gt;0,VLOOKUP(AG34,整理番号表!$T$18:$W$25,2,FALSE),"")</f>
        <v/>
      </c>
      <c r="AI34" s="116"/>
      <c r="AJ34" s="49">
        <f t="shared" si="12"/>
        <v>0</v>
      </c>
      <c r="AK34" s="182"/>
      <c r="AL34" s="192">
        <f t="shared" si="13"/>
        <v>0</v>
      </c>
      <c r="AM34" s="191">
        <f t="shared" si="14"/>
        <v>0</v>
      </c>
      <c r="AN34" s="191">
        <f t="shared" si="15"/>
        <v>0</v>
      </c>
      <c r="AO34" s="191">
        <f t="shared" si="16"/>
        <v>0</v>
      </c>
      <c r="AP34" s="191">
        <f t="shared" si="17"/>
        <v>0</v>
      </c>
      <c r="AQ34" s="48"/>
      <c r="AR34" s="48"/>
      <c r="AS34" s="48"/>
      <c r="AT34" s="48"/>
      <c r="AU34" s="48"/>
      <c r="AV34" s="48"/>
      <c r="AW34" s="48"/>
      <c r="AX34" s="48"/>
      <c r="AY34" s="48"/>
      <c r="AZ34" s="48"/>
      <c r="BA34" s="48"/>
      <c r="BB34" s="48"/>
      <c r="BC34" s="48"/>
      <c r="BD34" s="48"/>
      <c r="BE34" s="48"/>
      <c r="BF34" s="48"/>
      <c r="BG34" s="47"/>
      <c r="BH34" s="117"/>
      <c r="BI34" s="45"/>
      <c r="BJ34" s="44"/>
      <c r="BK34" s="45"/>
      <c r="BL34" s="44"/>
      <c r="BM34" s="46"/>
      <c r="BN34" s="46"/>
      <c r="BO34" s="46"/>
      <c r="BP34" s="116"/>
      <c r="BQ34" s="45"/>
      <c r="BR34" s="44"/>
      <c r="BS34" s="45"/>
      <c r="BT34" s="44"/>
      <c r="BU34" s="116"/>
      <c r="BV34" s="116"/>
      <c r="BW34" s="116"/>
      <c r="BX34" s="116"/>
      <c r="BY34" s="116"/>
      <c r="BZ34" s="116"/>
      <c r="CA34" s="116"/>
      <c r="CB34" s="209"/>
      <c r="CC34" s="212"/>
      <c r="CD34" s="19">
        <f t="shared" si="18"/>
        <v>0</v>
      </c>
      <c r="CE34" s="56" t="str">
        <f t="shared" si="19"/>
        <v/>
      </c>
      <c r="CF34" s="196"/>
      <c r="CG34" s="196"/>
      <c r="CH34" s="24">
        <f t="shared" si="20"/>
        <v>0</v>
      </c>
      <c r="CI34" s="23" t="str">
        <f t="shared" si="21"/>
        <v/>
      </c>
      <c r="CJ34" s="23">
        <f t="shared" si="22"/>
        <v>0</v>
      </c>
      <c r="CL34" s="22"/>
      <c r="CM34" s="21">
        <f t="shared" si="23"/>
        <v>0</v>
      </c>
      <c r="CN34" s="21">
        <f t="shared" si="24"/>
        <v>0</v>
      </c>
      <c r="CO34" s="20" t="str">
        <f t="shared" si="25"/>
        <v/>
      </c>
      <c r="CQ34" s="19">
        <f t="shared" si="26"/>
        <v>0</v>
      </c>
      <c r="CR34" s="19">
        <f t="shared" si="27"/>
        <v>0</v>
      </c>
      <c r="CS34" s="19">
        <f t="shared" si="28"/>
        <v>0</v>
      </c>
      <c r="CT34" s="19">
        <f t="shared" si="29"/>
        <v>0</v>
      </c>
      <c r="CU34" s="19">
        <f t="shared" si="30"/>
        <v>0</v>
      </c>
      <c r="CV34" s="19">
        <f t="shared" si="30"/>
        <v>0</v>
      </c>
      <c r="CW34" s="19">
        <f t="shared" si="30"/>
        <v>0</v>
      </c>
      <c r="CX34" s="19">
        <f t="shared" si="30"/>
        <v>0</v>
      </c>
      <c r="CY34" s="19">
        <f t="shared" si="30"/>
        <v>0</v>
      </c>
      <c r="CZ34" s="19">
        <f t="shared" si="30"/>
        <v>0</v>
      </c>
      <c r="DA34" s="19">
        <f t="shared" si="30"/>
        <v>0</v>
      </c>
      <c r="DB34" s="19">
        <f t="shared" si="31"/>
        <v>0</v>
      </c>
      <c r="DC34" s="19">
        <f t="shared" si="32"/>
        <v>0</v>
      </c>
      <c r="DD34" s="19">
        <f t="shared" si="33"/>
        <v>0</v>
      </c>
      <c r="DE34" s="19">
        <f t="shared" si="34"/>
        <v>0</v>
      </c>
      <c r="DF34" s="19">
        <f t="shared" si="35"/>
        <v>0</v>
      </c>
      <c r="DG34" s="19">
        <f t="shared" si="36"/>
        <v>0</v>
      </c>
      <c r="DH34" s="19">
        <f t="shared" si="37"/>
        <v>0</v>
      </c>
      <c r="DI34" s="19">
        <f t="shared" si="37"/>
        <v>0</v>
      </c>
      <c r="DJ34" s="19">
        <f t="shared" si="37"/>
        <v>0</v>
      </c>
      <c r="DK34" s="19">
        <f t="shared" si="38"/>
        <v>0</v>
      </c>
      <c r="DL34" s="19">
        <f t="shared" si="39"/>
        <v>0</v>
      </c>
      <c r="DM34" s="19">
        <f t="shared" si="4"/>
        <v>0</v>
      </c>
    </row>
    <row r="35" spans="1:117" s="19" customFormat="1" ht="18" hidden="1" customHeight="1" x14ac:dyDescent="0.15">
      <c r="A35" s="19" t="str">
        <f t="shared" si="5"/>
        <v/>
      </c>
      <c r="B35" s="3" t="str">
        <f t="shared" si="6"/>
        <v/>
      </c>
      <c r="C35" s="63"/>
      <c r="D35" s="57"/>
      <c r="E35" s="57"/>
      <c r="F35" s="56" t="str">
        <f t="shared" si="40"/>
        <v/>
      </c>
      <c r="G35" s="116"/>
      <c r="H35" s="62"/>
      <c r="I35" s="61"/>
      <c r="J35" s="23" t="str">
        <f>IF(I35&gt;0,VLOOKUP(I35,整理番号表!$B$6:$H$11,2,FALSE),"")</f>
        <v/>
      </c>
      <c r="K35" s="60"/>
      <c r="L35" s="58" t="str">
        <f>IF(K35&gt;0,VLOOKUP(K35,整理番号表!$B$16:$N$19,2,FALSE),"")</f>
        <v/>
      </c>
      <c r="M35" s="58"/>
      <c r="N35" s="59"/>
      <c r="O35" s="58" t="str">
        <f>IF(N35&gt;0,VLOOKUP(N35,整理番号表!$B$23:$F$50,2,FALSE),"")</f>
        <v/>
      </c>
      <c r="P35" s="57"/>
      <c r="Q35" s="56" t="str">
        <f>IF(P35&gt;0,VLOOKUP(P35,整理番号表!$P$6:$Q$39,2,FALSE),"")</f>
        <v/>
      </c>
      <c r="R35" s="55"/>
      <c r="S35" s="54"/>
      <c r="T35" s="53">
        <f t="shared" si="41"/>
        <v>0</v>
      </c>
      <c r="U35" s="35"/>
      <c r="V35" s="35"/>
      <c r="W35" s="35"/>
      <c r="X35" s="35"/>
      <c r="Y35" s="35"/>
      <c r="Z35" s="35"/>
      <c r="AA35" s="35" t="str">
        <f t="shared" si="8"/>
        <v/>
      </c>
      <c r="AB35" s="52">
        <f t="shared" si="42"/>
        <v>0</v>
      </c>
      <c r="AC35" s="180" t="str">
        <f t="shared" si="10"/>
        <v/>
      </c>
      <c r="AD35" s="51" t="str">
        <f t="shared" si="11"/>
        <v/>
      </c>
      <c r="AE35" s="116"/>
      <c r="AF35" s="50" t="str">
        <f>IF(AE35&gt;0,VLOOKUP(AE35,整理番号表!$T$6:$U$14,2,FALSE),"")</f>
        <v/>
      </c>
      <c r="AG35" s="116"/>
      <c r="AH35" s="50" t="str">
        <f>IF(AG35&gt;0,VLOOKUP(AG35,整理番号表!$T$18:$W$25,2,FALSE),"")</f>
        <v/>
      </c>
      <c r="AI35" s="116"/>
      <c r="AJ35" s="49">
        <f t="shared" si="12"/>
        <v>0</v>
      </c>
      <c r="AK35" s="182"/>
      <c r="AL35" s="192">
        <f t="shared" si="13"/>
        <v>0</v>
      </c>
      <c r="AM35" s="191">
        <f t="shared" si="14"/>
        <v>0</v>
      </c>
      <c r="AN35" s="191">
        <f t="shared" si="15"/>
        <v>0</v>
      </c>
      <c r="AO35" s="191">
        <f t="shared" si="16"/>
        <v>0</v>
      </c>
      <c r="AP35" s="191">
        <f t="shared" si="17"/>
        <v>0</v>
      </c>
      <c r="AQ35" s="48"/>
      <c r="AR35" s="48"/>
      <c r="AS35" s="48"/>
      <c r="AT35" s="48"/>
      <c r="AU35" s="48"/>
      <c r="AV35" s="48"/>
      <c r="AW35" s="48"/>
      <c r="AX35" s="48"/>
      <c r="AY35" s="48"/>
      <c r="AZ35" s="48"/>
      <c r="BA35" s="48"/>
      <c r="BB35" s="48"/>
      <c r="BC35" s="48"/>
      <c r="BD35" s="48"/>
      <c r="BE35" s="48"/>
      <c r="BF35" s="48"/>
      <c r="BG35" s="47"/>
      <c r="BH35" s="117"/>
      <c r="BI35" s="45"/>
      <c r="BJ35" s="44"/>
      <c r="BK35" s="45"/>
      <c r="BL35" s="44"/>
      <c r="BM35" s="46"/>
      <c r="BN35" s="46"/>
      <c r="BO35" s="46"/>
      <c r="BP35" s="116"/>
      <c r="BQ35" s="45"/>
      <c r="BR35" s="44"/>
      <c r="BS35" s="45"/>
      <c r="BT35" s="44"/>
      <c r="BU35" s="116"/>
      <c r="BV35" s="116"/>
      <c r="BW35" s="116"/>
      <c r="BX35" s="116"/>
      <c r="BY35" s="116"/>
      <c r="BZ35" s="116"/>
      <c r="CA35" s="116"/>
      <c r="CB35" s="209"/>
      <c r="CC35" s="212"/>
      <c r="CD35" s="19">
        <f t="shared" si="18"/>
        <v>0</v>
      </c>
      <c r="CE35" s="56" t="str">
        <f t="shared" si="19"/>
        <v/>
      </c>
      <c r="CF35" s="196"/>
      <c r="CG35" s="196"/>
      <c r="CH35" s="24">
        <f t="shared" si="20"/>
        <v>0</v>
      </c>
      <c r="CI35" s="23" t="str">
        <f t="shared" si="21"/>
        <v/>
      </c>
      <c r="CJ35" s="23">
        <f t="shared" si="22"/>
        <v>0</v>
      </c>
      <c r="CL35" s="22"/>
      <c r="CM35" s="21">
        <f t="shared" si="23"/>
        <v>0</v>
      </c>
      <c r="CN35" s="21">
        <f t="shared" si="24"/>
        <v>0</v>
      </c>
      <c r="CO35" s="20" t="str">
        <f t="shared" si="25"/>
        <v/>
      </c>
      <c r="CQ35" s="19">
        <f t="shared" si="26"/>
        <v>0</v>
      </c>
      <c r="CR35" s="19">
        <f t="shared" si="27"/>
        <v>0</v>
      </c>
      <c r="CS35" s="19">
        <f t="shared" si="28"/>
        <v>0</v>
      </c>
      <c r="CT35" s="19">
        <f t="shared" si="29"/>
        <v>0</v>
      </c>
      <c r="CU35" s="19">
        <f t="shared" si="30"/>
        <v>0</v>
      </c>
      <c r="CV35" s="19">
        <f t="shared" si="30"/>
        <v>0</v>
      </c>
      <c r="CW35" s="19">
        <f t="shared" si="30"/>
        <v>0</v>
      </c>
      <c r="CX35" s="19">
        <f t="shared" si="30"/>
        <v>0</v>
      </c>
      <c r="CY35" s="19">
        <f t="shared" si="30"/>
        <v>0</v>
      </c>
      <c r="CZ35" s="19">
        <f t="shared" si="30"/>
        <v>0</v>
      </c>
      <c r="DA35" s="19">
        <f t="shared" si="30"/>
        <v>0</v>
      </c>
      <c r="DB35" s="19">
        <f t="shared" si="31"/>
        <v>0</v>
      </c>
      <c r="DC35" s="19">
        <f t="shared" si="32"/>
        <v>0</v>
      </c>
      <c r="DD35" s="19">
        <f t="shared" si="33"/>
        <v>0</v>
      </c>
      <c r="DE35" s="19">
        <f t="shared" si="34"/>
        <v>0</v>
      </c>
      <c r="DF35" s="19">
        <f t="shared" si="35"/>
        <v>0</v>
      </c>
      <c r="DG35" s="19">
        <f t="shared" si="36"/>
        <v>0</v>
      </c>
      <c r="DH35" s="19">
        <f t="shared" si="37"/>
        <v>0</v>
      </c>
      <c r="DI35" s="19">
        <f t="shared" si="37"/>
        <v>0</v>
      </c>
      <c r="DJ35" s="19">
        <f t="shared" si="37"/>
        <v>0</v>
      </c>
      <c r="DK35" s="19">
        <f t="shared" si="38"/>
        <v>0</v>
      </c>
      <c r="DL35" s="19">
        <f t="shared" si="39"/>
        <v>0</v>
      </c>
      <c r="DM35" s="19">
        <f t="shared" si="4"/>
        <v>0</v>
      </c>
    </row>
    <row r="36" spans="1:117" s="19" customFormat="1" ht="18" hidden="1" customHeight="1" x14ac:dyDescent="0.15">
      <c r="A36" s="19" t="str">
        <f t="shared" si="5"/>
        <v/>
      </c>
      <c r="B36" s="3" t="str">
        <f t="shared" si="6"/>
        <v/>
      </c>
      <c r="C36" s="63"/>
      <c r="D36" s="57"/>
      <c r="E36" s="57"/>
      <c r="F36" s="56" t="str">
        <f t="shared" si="40"/>
        <v/>
      </c>
      <c r="G36" s="116"/>
      <c r="H36" s="62"/>
      <c r="I36" s="61"/>
      <c r="J36" s="23" t="str">
        <f>IF(I36&gt;0,VLOOKUP(I36,整理番号表!$B$6:$H$11,2,FALSE),"")</f>
        <v/>
      </c>
      <c r="K36" s="60"/>
      <c r="L36" s="58" t="str">
        <f>IF(K36&gt;0,VLOOKUP(K36,整理番号表!$B$16:$N$19,2,FALSE),"")</f>
        <v/>
      </c>
      <c r="M36" s="58"/>
      <c r="N36" s="59"/>
      <c r="O36" s="58" t="str">
        <f>IF(N36&gt;0,VLOOKUP(N36,整理番号表!$B$23:$F$50,2,FALSE),"")</f>
        <v/>
      </c>
      <c r="P36" s="57"/>
      <c r="Q36" s="56" t="str">
        <f>IF(P36&gt;0,VLOOKUP(P36,整理番号表!$P$6:$Q$39,2,FALSE),"")</f>
        <v/>
      </c>
      <c r="R36" s="55"/>
      <c r="S36" s="54"/>
      <c r="T36" s="53">
        <f t="shared" si="41"/>
        <v>0</v>
      </c>
      <c r="U36" s="35"/>
      <c r="V36" s="35"/>
      <c r="W36" s="35"/>
      <c r="X36" s="35"/>
      <c r="Y36" s="35"/>
      <c r="Z36" s="35"/>
      <c r="AA36" s="35" t="str">
        <f t="shared" si="8"/>
        <v/>
      </c>
      <c r="AB36" s="52">
        <f t="shared" si="42"/>
        <v>0</v>
      </c>
      <c r="AC36" s="180" t="str">
        <f t="shared" si="10"/>
        <v/>
      </c>
      <c r="AD36" s="51" t="str">
        <f t="shared" si="11"/>
        <v/>
      </c>
      <c r="AE36" s="116"/>
      <c r="AF36" s="50" t="str">
        <f>IF(AE36&gt;0,VLOOKUP(AE36,整理番号表!$T$6:$U$14,2,FALSE),"")</f>
        <v/>
      </c>
      <c r="AG36" s="116"/>
      <c r="AH36" s="50" t="str">
        <f>IF(AG36&gt;0,VLOOKUP(AG36,整理番号表!$T$18:$W$25,2,FALSE),"")</f>
        <v/>
      </c>
      <c r="AI36" s="116"/>
      <c r="AJ36" s="49">
        <f t="shared" si="12"/>
        <v>0</v>
      </c>
      <c r="AK36" s="182"/>
      <c r="AL36" s="192">
        <f t="shared" si="13"/>
        <v>0</v>
      </c>
      <c r="AM36" s="191">
        <f t="shared" si="14"/>
        <v>0</v>
      </c>
      <c r="AN36" s="191">
        <f t="shared" si="15"/>
        <v>0</v>
      </c>
      <c r="AO36" s="191">
        <f t="shared" si="16"/>
        <v>0</v>
      </c>
      <c r="AP36" s="191">
        <f t="shared" si="17"/>
        <v>0</v>
      </c>
      <c r="AQ36" s="48"/>
      <c r="AR36" s="48"/>
      <c r="AS36" s="48"/>
      <c r="AT36" s="48"/>
      <c r="AU36" s="48"/>
      <c r="AV36" s="48"/>
      <c r="AW36" s="48"/>
      <c r="AX36" s="48"/>
      <c r="AY36" s="48"/>
      <c r="AZ36" s="48"/>
      <c r="BA36" s="48"/>
      <c r="BB36" s="48"/>
      <c r="BC36" s="48"/>
      <c r="BD36" s="48"/>
      <c r="BE36" s="48"/>
      <c r="BF36" s="48"/>
      <c r="BG36" s="47"/>
      <c r="BH36" s="117"/>
      <c r="BI36" s="45"/>
      <c r="BJ36" s="44"/>
      <c r="BK36" s="45"/>
      <c r="BL36" s="44"/>
      <c r="BM36" s="46"/>
      <c r="BN36" s="46"/>
      <c r="BO36" s="46"/>
      <c r="BP36" s="116"/>
      <c r="BQ36" s="45"/>
      <c r="BR36" s="44"/>
      <c r="BS36" s="45"/>
      <c r="BT36" s="44"/>
      <c r="BU36" s="116"/>
      <c r="BV36" s="116"/>
      <c r="BW36" s="116"/>
      <c r="BX36" s="116"/>
      <c r="BY36" s="116"/>
      <c r="BZ36" s="116"/>
      <c r="CA36" s="116"/>
      <c r="CB36" s="209"/>
      <c r="CC36" s="212"/>
      <c r="CD36" s="19">
        <f t="shared" si="18"/>
        <v>0</v>
      </c>
      <c r="CE36" s="56" t="str">
        <f t="shared" si="19"/>
        <v/>
      </c>
      <c r="CF36" s="196"/>
      <c r="CG36" s="196"/>
      <c r="CH36" s="24">
        <f t="shared" si="20"/>
        <v>0</v>
      </c>
      <c r="CI36" s="23" t="str">
        <f t="shared" si="21"/>
        <v/>
      </c>
      <c r="CJ36" s="23">
        <f t="shared" si="22"/>
        <v>0</v>
      </c>
      <c r="CL36" s="22"/>
      <c r="CM36" s="21">
        <f t="shared" si="23"/>
        <v>0</v>
      </c>
      <c r="CN36" s="21">
        <f t="shared" si="24"/>
        <v>0</v>
      </c>
      <c r="CO36" s="20" t="str">
        <f t="shared" si="25"/>
        <v/>
      </c>
      <c r="CQ36" s="19">
        <f t="shared" si="26"/>
        <v>0</v>
      </c>
      <c r="CR36" s="19">
        <f t="shared" si="27"/>
        <v>0</v>
      </c>
      <c r="CS36" s="19">
        <f t="shared" si="28"/>
        <v>0</v>
      </c>
      <c r="CT36" s="19">
        <f t="shared" si="29"/>
        <v>0</v>
      </c>
      <c r="CU36" s="19">
        <f t="shared" si="30"/>
        <v>0</v>
      </c>
      <c r="CV36" s="19">
        <f t="shared" si="30"/>
        <v>0</v>
      </c>
      <c r="CW36" s="19">
        <f t="shared" si="30"/>
        <v>0</v>
      </c>
      <c r="CX36" s="19">
        <f t="shared" si="30"/>
        <v>0</v>
      </c>
      <c r="CY36" s="19">
        <f t="shared" si="30"/>
        <v>0</v>
      </c>
      <c r="CZ36" s="19">
        <f t="shared" si="30"/>
        <v>0</v>
      </c>
      <c r="DA36" s="19">
        <f t="shared" si="30"/>
        <v>0</v>
      </c>
      <c r="DB36" s="19">
        <f t="shared" si="31"/>
        <v>0</v>
      </c>
      <c r="DC36" s="19">
        <f t="shared" si="32"/>
        <v>0</v>
      </c>
      <c r="DD36" s="19">
        <f t="shared" si="33"/>
        <v>0</v>
      </c>
      <c r="DE36" s="19">
        <f t="shared" si="34"/>
        <v>0</v>
      </c>
      <c r="DF36" s="19">
        <f t="shared" si="35"/>
        <v>0</v>
      </c>
      <c r="DG36" s="19">
        <f t="shared" si="36"/>
        <v>0</v>
      </c>
      <c r="DH36" s="19">
        <f t="shared" si="37"/>
        <v>0</v>
      </c>
      <c r="DI36" s="19">
        <f t="shared" si="37"/>
        <v>0</v>
      </c>
      <c r="DJ36" s="19">
        <f t="shared" si="37"/>
        <v>0</v>
      </c>
      <c r="DK36" s="19">
        <f t="shared" si="38"/>
        <v>0</v>
      </c>
      <c r="DL36" s="19">
        <f t="shared" si="39"/>
        <v>0</v>
      </c>
      <c r="DM36" s="19">
        <f t="shared" si="4"/>
        <v>0</v>
      </c>
    </row>
    <row r="37" spans="1:117" s="19" customFormat="1" ht="18" hidden="1" customHeight="1" x14ac:dyDescent="0.15">
      <c r="A37" s="19" t="str">
        <f t="shared" si="5"/>
        <v/>
      </c>
      <c r="B37" s="3" t="str">
        <f t="shared" si="6"/>
        <v/>
      </c>
      <c r="C37" s="63"/>
      <c r="D37" s="57"/>
      <c r="E37" s="57"/>
      <c r="F37" s="56" t="str">
        <f t="shared" si="40"/>
        <v/>
      </c>
      <c r="G37" s="116"/>
      <c r="H37" s="62"/>
      <c r="I37" s="61"/>
      <c r="J37" s="23" t="str">
        <f>IF(I37&gt;0,VLOOKUP(I37,整理番号表!$B$6:$H$11,2,FALSE),"")</f>
        <v/>
      </c>
      <c r="K37" s="60"/>
      <c r="L37" s="58" t="str">
        <f>IF(K37&gt;0,VLOOKUP(K37,整理番号表!$B$16:$N$19,2,FALSE),"")</f>
        <v/>
      </c>
      <c r="M37" s="58"/>
      <c r="N37" s="59"/>
      <c r="O37" s="58" t="str">
        <f>IF(N37&gt;0,VLOOKUP(N37,整理番号表!$B$23:$F$50,2,FALSE),"")</f>
        <v/>
      </c>
      <c r="P37" s="57"/>
      <c r="Q37" s="56" t="str">
        <f>IF(P37&gt;0,VLOOKUP(P37,整理番号表!$P$6:$Q$39,2,FALSE),"")</f>
        <v/>
      </c>
      <c r="R37" s="55"/>
      <c r="S37" s="54"/>
      <c r="T37" s="53">
        <f t="shared" si="41"/>
        <v>0</v>
      </c>
      <c r="U37" s="35"/>
      <c r="V37" s="35"/>
      <c r="W37" s="35"/>
      <c r="X37" s="35"/>
      <c r="Y37" s="35"/>
      <c r="Z37" s="35"/>
      <c r="AA37" s="35" t="str">
        <f t="shared" si="8"/>
        <v/>
      </c>
      <c r="AB37" s="52">
        <f t="shared" si="42"/>
        <v>0</v>
      </c>
      <c r="AC37" s="180" t="str">
        <f t="shared" si="10"/>
        <v/>
      </c>
      <c r="AD37" s="51" t="str">
        <f t="shared" si="11"/>
        <v/>
      </c>
      <c r="AE37" s="116"/>
      <c r="AF37" s="50" t="str">
        <f>IF(AE37&gt;0,VLOOKUP(AE37,整理番号表!$T$6:$U$14,2,FALSE),"")</f>
        <v/>
      </c>
      <c r="AG37" s="116"/>
      <c r="AH37" s="50" t="str">
        <f>IF(AG37&gt;0,VLOOKUP(AG37,整理番号表!$T$18:$W$25,2,FALSE),"")</f>
        <v/>
      </c>
      <c r="AI37" s="116"/>
      <c r="AJ37" s="49">
        <f t="shared" si="12"/>
        <v>0</v>
      </c>
      <c r="AK37" s="182"/>
      <c r="AL37" s="192">
        <f t="shared" si="13"/>
        <v>0</v>
      </c>
      <c r="AM37" s="191">
        <f t="shared" si="14"/>
        <v>0</v>
      </c>
      <c r="AN37" s="191">
        <f t="shared" si="15"/>
        <v>0</v>
      </c>
      <c r="AO37" s="191">
        <f t="shared" si="16"/>
        <v>0</v>
      </c>
      <c r="AP37" s="191">
        <f t="shared" si="17"/>
        <v>0</v>
      </c>
      <c r="AQ37" s="48"/>
      <c r="AR37" s="48"/>
      <c r="AS37" s="48"/>
      <c r="AT37" s="48"/>
      <c r="AU37" s="48"/>
      <c r="AV37" s="48"/>
      <c r="AW37" s="48"/>
      <c r="AX37" s="48"/>
      <c r="AY37" s="48"/>
      <c r="AZ37" s="48"/>
      <c r="BA37" s="48"/>
      <c r="BB37" s="48"/>
      <c r="BC37" s="48"/>
      <c r="BD37" s="48"/>
      <c r="BE37" s="48"/>
      <c r="BF37" s="48"/>
      <c r="BG37" s="47"/>
      <c r="BH37" s="117"/>
      <c r="BI37" s="45"/>
      <c r="BJ37" s="44"/>
      <c r="BK37" s="45"/>
      <c r="BL37" s="44"/>
      <c r="BM37" s="46"/>
      <c r="BN37" s="46"/>
      <c r="BO37" s="46"/>
      <c r="BP37" s="116"/>
      <c r="BQ37" s="45"/>
      <c r="BR37" s="44"/>
      <c r="BS37" s="45"/>
      <c r="BT37" s="44"/>
      <c r="BU37" s="116"/>
      <c r="BV37" s="116"/>
      <c r="BW37" s="116"/>
      <c r="BX37" s="116"/>
      <c r="BY37" s="116"/>
      <c r="BZ37" s="116"/>
      <c r="CA37" s="116"/>
      <c r="CB37" s="209"/>
      <c r="CC37" s="212"/>
      <c r="CD37" s="19">
        <f t="shared" si="18"/>
        <v>0</v>
      </c>
      <c r="CE37" s="56" t="str">
        <f t="shared" si="19"/>
        <v/>
      </c>
      <c r="CF37" s="196"/>
      <c r="CG37" s="196"/>
      <c r="CH37" s="24">
        <f t="shared" si="20"/>
        <v>0</v>
      </c>
      <c r="CI37" s="23" t="str">
        <f t="shared" si="21"/>
        <v/>
      </c>
      <c r="CJ37" s="23">
        <f t="shared" si="22"/>
        <v>0</v>
      </c>
      <c r="CL37" s="22"/>
      <c r="CM37" s="21">
        <f t="shared" si="23"/>
        <v>0</v>
      </c>
      <c r="CN37" s="21">
        <f t="shared" si="24"/>
        <v>0</v>
      </c>
      <c r="CO37" s="20" t="str">
        <f t="shared" si="25"/>
        <v/>
      </c>
      <c r="CQ37" s="19">
        <f t="shared" si="26"/>
        <v>0</v>
      </c>
      <c r="CR37" s="19">
        <f t="shared" si="27"/>
        <v>0</v>
      </c>
      <c r="CS37" s="19">
        <f t="shared" si="28"/>
        <v>0</v>
      </c>
      <c r="CT37" s="19">
        <f t="shared" si="29"/>
        <v>0</v>
      </c>
      <c r="CU37" s="19">
        <f t="shared" si="30"/>
        <v>0</v>
      </c>
      <c r="CV37" s="19">
        <f t="shared" si="30"/>
        <v>0</v>
      </c>
      <c r="CW37" s="19">
        <f t="shared" si="30"/>
        <v>0</v>
      </c>
      <c r="CX37" s="19">
        <f t="shared" si="30"/>
        <v>0</v>
      </c>
      <c r="CY37" s="19">
        <f t="shared" si="30"/>
        <v>0</v>
      </c>
      <c r="CZ37" s="19">
        <f t="shared" si="30"/>
        <v>0</v>
      </c>
      <c r="DA37" s="19">
        <f t="shared" si="30"/>
        <v>0</v>
      </c>
      <c r="DB37" s="19">
        <f t="shared" si="31"/>
        <v>0</v>
      </c>
      <c r="DC37" s="19">
        <f t="shared" si="32"/>
        <v>0</v>
      </c>
      <c r="DD37" s="19">
        <f t="shared" si="33"/>
        <v>0</v>
      </c>
      <c r="DE37" s="19">
        <f t="shared" si="34"/>
        <v>0</v>
      </c>
      <c r="DF37" s="19">
        <f t="shared" si="35"/>
        <v>0</v>
      </c>
      <c r="DG37" s="19">
        <f t="shared" si="36"/>
        <v>0</v>
      </c>
      <c r="DH37" s="19">
        <f t="shared" si="37"/>
        <v>0</v>
      </c>
      <c r="DI37" s="19">
        <f t="shared" si="37"/>
        <v>0</v>
      </c>
      <c r="DJ37" s="19">
        <f t="shared" si="37"/>
        <v>0</v>
      </c>
      <c r="DK37" s="19">
        <f t="shared" si="38"/>
        <v>0</v>
      </c>
      <c r="DL37" s="19">
        <f t="shared" si="39"/>
        <v>0</v>
      </c>
      <c r="DM37" s="19">
        <f t="shared" si="4"/>
        <v>0</v>
      </c>
    </row>
    <row r="38" spans="1:117" s="19" customFormat="1" ht="18" hidden="1" customHeight="1" x14ac:dyDescent="0.15">
      <c r="A38" s="19" t="str">
        <f t="shared" si="5"/>
        <v/>
      </c>
      <c r="B38" s="3" t="str">
        <f t="shared" si="6"/>
        <v/>
      </c>
      <c r="C38" s="63"/>
      <c r="D38" s="57"/>
      <c r="E38" s="57"/>
      <c r="F38" s="56" t="str">
        <f t="shared" si="40"/>
        <v/>
      </c>
      <c r="G38" s="116"/>
      <c r="H38" s="62"/>
      <c r="I38" s="61"/>
      <c r="J38" s="23" t="str">
        <f>IF(I38&gt;0,VLOOKUP(I38,整理番号表!$B$6:$H$11,2,FALSE),"")</f>
        <v/>
      </c>
      <c r="K38" s="60"/>
      <c r="L38" s="58" t="str">
        <f>IF(K38&gt;0,VLOOKUP(K38,整理番号表!$B$16:$N$19,2,FALSE),"")</f>
        <v/>
      </c>
      <c r="M38" s="58"/>
      <c r="N38" s="59"/>
      <c r="O38" s="58" t="str">
        <f>IF(N38&gt;0,VLOOKUP(N38,整理番号表!$B$23:$F$50,2,FALSE),"")</f>
        <v/>
      </c>
      <c r="P38" s="57"/>
      <c r="Q38" s="56" t="str">
        <f>IF(P38&gt;0,VLOOKUP(P38,整理番号表!$P$6:$Q$39,2,FALSE),"")</f>
        <v/>
      </c>
      <c r="R38" s="55"/>
      <c r="S38" s="54"/>
      <c r="T38" s="53">
        <f t="shared" si="41"/>
        <v>0</v>
      </c>
      <c r="U38" s="35"/>
      <c r="V38" s="35"/>
      <c r="W38" s="35"/>
      <c r="X38" s="35"/>
      <c r="Y38" s="35"/>
      <c r="Z38" s="35"/>
      <c r="AA38" s="35" t="str">
        <f t="shared" si="8"/>
        <v/>
      </c>
      <c r="AB38" s="52">
        <f t="shared" si="42"/>
        <v>0</v>
      </c>
      <c r="AC38" s="180" t="str">
        <f t="shared" si="10"/>
        <v/>
      </c>
      <c r="AD38" s="51" t="str">
        <f t="shared" si="11"/>
        <v/>
      </c>
      <c r="AE38" s="116"/>
      <c r="AF38" s="50" t="str">
        <f>IF(AE38&gt;0,VLOOKUP(AE38,整理番号表!$T$6:$U$14,2,FALSE),"")</f>
        <v/>
      </c>
      <c r="AG38" s="116"/>
      <c r="AH38" s="50" t="str">
        <f>IF(AG38&gt;0,VLOOKUP(AG38,整理番号表!$T$18:$W$25,2,FALSE),"")</f>
        <v/>
      </c>
      <c r="AI38" s="116"/>
      <c r="AJ38" s="49">
        <f t="shared" si="12"/>
        <v>0</v>
      </c>
      <c r="AK38" s="182"/>
      <c r="AL38" s="192">
        <f t="shared" si="13"/>
        <v>0</v>
      </c>
      <c r="AM38" s="191">
        <f t="shared" si="14"/>
        <v>0</v>
      </c>
      <c r="AN38" s="191">
        <f t="shared" si="15"/>
        <v>0</v>
      </c>
      <c r="AO38" s="191">
        <f t="shared" si="16"/>
        <v>0</v>
      </c>
      <c r="AP38" s="191">
        <f t="shared" si="17"/>
        <v>0</v>
      </c>
      <c r="AQ38" s="48"/>
      <c r="AR38" s="48"/>
      <c r="AS38" s="48"/>
      <c r="AT38" s="48"/>
      <c r="AU38" s="48"/>
      <c r="AV38" s="48"/>
      <c r="AW38" s="48"/>
      <c r="AX38" s="48"/>
      <c r="AY38" s="48"/>
      <c r="AZ38" s="48"/>
      <c r="BA38" s="48"/>
      <c r="BB38" s="48"/>
      <c r="BC38" s="48"/>
      <c r="BD38" s="48"/>
      <c r="BE38" s="48"/>
      <c r="BF38" s="48"/>
      <c r="BG38" s="47"/>
      <c r="BH38" s="117"/>
      <c r="BI38" s="45"/>
      <c r="BJ38" s="44"/>
      <c r="BK38" s="45"/>
      <c r="BL38" s="44"/>
      <c r="BM38" s="46"/>
      <c r="BN38" s="46"/>
      <c r="BO38" s="46"/>
      <c r="BP38" s="116"/>
      <c r="BQ38" s="45"/>
      <c r="BR38" s="44"/>
      <c r="BS38" s="45"/>
      <c r="BT38" s="44"/>
      <c r="BU38" s="116"/>
      <c r="BV38" s="116"/>
      <c r="BW38" s="116"/>
      <c r="BX38" s="116"/>
      <c r="BY38" s="116"/>
      <c r="BZ38" s="116"/>
      <c r="CA38" s="116"/>
      <c r="CB38" s="209"/>
      <c r="CC38" s="212"/>
      <c r="CD38" s="19">
        <f t="shared" si="18"/>
        <v>0</v>
      </c>
      <c r="CE38" s="56" t="str">
        <f t="shared" si="19"/>
        <v/>
      </c>
      <c r="CF38" s="196"/>
      <c r="CG38" s="196"/>
      <c r="CH38" s="24">
        <f t="shared" si="20"/>
        <v>0</v>
      </c>
      <c r="CI38" s="23" t="str">
        <f t="shared" si="21"/>
        <v/>
      </c>
      <c r="CJ38" s="23">
        <f t="shared" si="22"/>
        <v>0</v>
      </c>
      <c r="CL38" s="22"/>
      <c r="CM38" s="21">
        <f t="shared" si="23"/>
        <v>0</v>
      </c>
      <c r="CN38" s="21">
        <f t="shared" si="24"/>
        <v>0</v>
      </c>
      <c r="CO38" s="20" t="str">
        <f t="shared" si="25"/>
        <v/>
      </c>
      <c r="CQ38" s="19">
        <f t="shared" si="26"/>
        <v>0</v>
      </c>
      <c r="CR38" s="19">
        <f t="shared" si="27"/>
        <v>0</v>
      </c>
      <c r="CS38" s="19">
        <f t="shared" si="28"/>
        <v>0</v>
      </c>
      <c r="CT38" s="19">
        <f t="shared" si="29"/>
        <v>0</v>
      </c>
      <c r="CU38" s="19">
        <f t="shared" si="30"/>
        <v>0</v>
      </c>
      <c r="CV38" s="19">
        <f t="shared" si="30"/>
        <v>0</v>
      </c>
      <c r="CW38" s="19">
        <f t="shared" si="30"/>
        <v>0</v>
      </c>
      <c r="CX38" s="19">
        <f t="shared" si="30"/>
        <v>0</v>
      </c>
      <c r="CY38" s="19">
        <f t="shared" si="30"/>
        <v>0</v>
      </c>
      <c r="CZ38" s="19">
        <f t="shared" si="30"/>
        <v>0</v>
      </c>
      <c r="DA38" s="19">
        <f t="shared" si="30"/>
        <v>0</v>
      </c>
      <c r="DB38" s="19">
        <f t="shared" si="31"/>
        <v>0</v>
      </c>
      <c r="DC38" s="19">
        <f t="shared" si="32"/>
        <v>0</v>
      </c>
      <c r="DD38" s="19">
        <f t="shared" si="33"/>
        <v>0</v>
      </c>
      <c r="DE38" s="19">
        <f t="shared" si="34"/>
        <v>0</v>
      </c>
      <c r="DF38" s="19">
        <f t="shared" si="35"/>
        <v>0</v>
      </c>
      <c r="DG38" s="19">
        <f t="shared" si="36"/>
        <v>0</v>
      </c>
      <c r="DH38" s="19">
        <f t="shared" si="37"/>
        <v>0</v>
      </c>
      <c r="DI38" s="19">
        <f t="shared" si="37"/>
        <v>0</v>
      </c>
      <c r="DJ38" s="19">
        <f t="shared" si="37"/>
        <v>0</v>
      </c>
      <c r="DK38" s="19">
        <f t="shared" si="38"/>
        <v>0</v>
      </c>
      <c r="DL38" s="19">
        <f t="shared" si="39"/>
        <v>0</v>
      </c>
      <c r="DM38" s="19">
        <f t="shared" si="4"/>
        <v>0</v>
      </c>
    </row>
    <row r="39" spans="1:117" s="19" customFormat="1" ht="18" hidden="1" customHeight="1" x14ac:dyDescent="0.15">
      <c r="A39" s="19" t="str">
        <f t="shared" si="5"/>
        <v/>
      </c>
      <c r="B39" s="3" t="str">
        <f t="shared" si="6"/>
        <v/>
      </c>
      <c r="C39" s="63"/>
      <c r="D39" s="57"/>
      <c r="E39" s="57"/>
      <c r="F39" s="56" t="str">
        <f t="shared" si="40"/>
        <v/>
      </c>
      <c r="G39" s="116"/>
      <c r="H39" s="62"/>
      <c r="I39" s="61"/>
      <c r="J39" s="23" t="str">
        <f>IF(I39&gt;0,VLOOKUP(I39,整理番号表!$B$6:$H$11,2,FALSE),"")</f>
        <v/>
      </c>
      <c r="K39" s="60"/>
      <c r="L39" s="58" t="str">
        <f>IF(K39&gt;0,VLOOKUP(K39,整理番号表!$B$16:$N$19,2,FALSE),"")</f>
        <v/>
      </c>
      <c r="M39" s="58"/>
      <c r="N39" s="59"/>
      <c r="O39" s="58" t="str">
        <f>IF(N39&gt;0,VLOOKUP(N39,整理番号表!$B$23:$F$50,2,FALSE),"")</f>
        <v/>
      </c>
      <c r="P39" s="57"/>
      <c r="Q39" s="56" t="str">
        <f>IF(P39&gt;0,VLOOKUP(P39,整理番号表!$P$6:$Q$39,2,FALSE),"")</f>
        <v/>
      </c>
      <c r="R39" s="55"/>
      <c r="S39" s="54"/>
      <c r="T39" s="53">
        <f t="shared" si="41"/>
        <v>0</v>
      </c>
      <c r="U39" s="35"/>
      <c r="V39" s="35"/>
      <c r="W39" s="35"/>
      <c r="X39" s="35"/>
      <c r="Y39" s="35"/>
      <c r="Z39" s="35"/>
      <c r="AA39" s="35" t="str">
        <f t="shared" si="8"/>
        <v/>
      </c>
      <c r="AB39" s="52">
        <f t="shared" si="42"/>
        <v>0</v>
      </c>
      <c r="AC39" s="180" t="str">
        <f t="shared" si="10"/>
        <v/>
      </c>
      <c r="AD39" s="51" t="str">
        <f t="shared" si="11"/>
        <v/>
      </c>
      <c r="AE39" s="116"/>
      <c r="AF39" s="50" t="str">
        <f>IF(AE39&gt;0,VLOOKUP(AE39,整理番号表!$T$6:$U$14,2,FALSE),"")</f>
        <v/>
      </c>
      <c r="AG39" s="116"/>
      <c r="AH39" s="50" t="str">
        <f>IF(AG39&gt;0,VLOOKUP(AG39,整理番号表!$T$18:$W$25,2,FALSE),"")</f>
        <v/>
      </c>
      <c r="AI39" s="116"/>
      <c r="AJ39" s="49">
        <f t="shared" si="12"/>
        <v>0</v>
      </c>
      <c r="AK39" s="182"/>
      <c r="AL39" s="192">
        <f t="shared" si="13"/>
        <v>0</v>
      </c>
      <c r="AM39" s="191">
        <f t="shared" si="14"/>
        <v>0</v>
      </c>
      <c r="AN39" s="191">
        <f t="shared" si="15"/>
        <v>0</v>
      </c>
      <c r="AO39" s="191">
        <f t="shared" si="16"/>
        <v>0</v>
      </c>
      <c r="AP39" s="191">
        <f t="shared" si="17"/>
        <v>0</v>
      </c>
      <c r="AQ39" s="48"/>
      <c r="AR39" s="48"/>
      <c r="AS39" s="48"/>
      <c r="AT39" s="48"/>
      <c r="AU39" s="48"/>
      <c r="AV39" s="48"/>
      <c r="AW39" s="48"/>
      <c r="AX39" s="48"/>
      <c r="AY39" s="48"/>
      <c r="AZ39" s="48"/>
      <c r="BA39" s="48"/>
      <c r="BB39" s="48"/>
      <c r="BC39" s="48"/>
      <c r="BD39" s="48"/>
      <c r="BE39" s="48"/>
      <c r="BF39" s="48"/>
      <c r="BG39" s="47"/>
      <c r="BH39" s="117"/>
      <c r="BI39" s="45"/>
      <c r="BJ39" s="44"/>
      <c r="BK39" s="45"/>
      <c r="BL39" s="44"/>
      <c r="BM39" s="46"/>
      <c r="BN39" s="46"/>
      <c r="BO39" s="46"/>
      <c r="BP39" s="116"/>
      <c r="BQ39" s="45"/>
      <c r="BR39" s="44"/>
      <c r="BS39" s="45"/>
      <c r="BT39" s="44"/>
      <c r="BU39" s="116"/>
      <c r="BV39" s="116"/>
      <c r="BW39" s="116"/>
      <c r="BX39" s="116"/>
      <c r="BY39" s="116"/>
      <c r="BZ39" s="116"/>
      <c r="CA39" s="116"/>
      <c r="CB39" s="209"/>
      <c r="CC39" s="212"/>
      <c r="CD39" s="19">
        <f t="shared" si="18"/>
        <v>0</v>
      </c>
      <c r="CE39" s="56" t="str">
        <f t="shared" si="19"/>
        <v/>
      </c>
      <c r="CF39" s="196"/>
      <c r="CG39" s="196"/>
      <c r="CH39" s="24">
        <f t="shared" si="20"/>
        <v>0</v>
      </c>
      <c r="CI39" s="23" t="str">
        <f t="shared" si="21"/>
        <v/>
      </c>
      <c r="CJ39" s="23">
        <f t="shared" si="22"/>
        <v>0</v>
      </c>
      <c r="CL39" s="22"/>
      <c r="CM39" s="21">
        <f t="shared" si="23"/>
        <v>0</v>
      </c>
      <c r="CN39" s="21">
        <f t="shared" si="24"/>
        <v>0</v>
      </c>
      <c r="CO39" s="20" t="str">
        <f t="shared" si="25"/>
        <v/>
      </c>
      <c r="CQ39" s="19">
        <f t="shared" si="26"/>
        <v>0</v>
      </c>
      <c r="CR39" s="19">
        <f t="shared" si="27"/>
        <v>0</v>
      </c>
      <c r="CS39" s="19">
        <f t="shared" si="28"/>
        <v>0</v>
      </c>
      <c r="CT39" s="19">
        <f t="shared" si="29"/>
        <v>0</v>
      </c>
      <c r="CU39" s="19">
        <f t="shared" si="30"/>
        <v>0</v>
      </c>
      <c r="CV39" s="19">
        <f t="shared" si="30"/>
        <v>0</v>
      </c>
      <c r="CW39" s="19">
        <f t="shared" si="30"/>
        <v>0</v>
      </c>
      <c r="CX39" s="19">
        <f t="shared" si="30"/>
        <v>0</v>
      </c>
      <c r="CY39" s="19">
        <f t="shared" si="30"/>
        <v>0</v>
      </c>
      <c r="CZ39" s="19">
        <f t="shared" si="30"/>
        <v>0</v>
      </c>
      <c r="DA39" s="19">
        <f t="shared" si="30"/>
        <v>0</v>
      </c>
      <c r="DB39" s="19">
        <f t="shared" si="31"/>
        <v>0</v>
      </c>
      <c r="DC39" s="19">
        <f t="shared" si="32"/>
        <v>0</v>
      </c>
      <c r="DD39" s="19">
        <f t="shared" si="33"/>
        <v>0</v>
      </c>
      <c r="DE39" s="19">
        <f t="shared" si="34"/>
        <v>0</v>
      </c>
      <c r="DF39" s="19">
        <f t="shared" si="35"/>
        <v>0</v>
      </c>
      <c r="DG39" s="19">
        <f t="shared" si="36"/>
        <v>0</v>
      </c>
      <c r="DH39" s="19">
        <f t="shared" si="37"/>
        <v>0</v>
      </c>
      <c r="DI39" s="19">
        <f t="shared" si="37"/>
        <v>0</v>
      </c>
      <c r="DJ39" s="19">
        <f t="shared" si="37"/>
        <v>0</v>
      </c>
      <c r="DK39" s="19">
        <f t="shared" si="38"/>
        <v>0</v>
      </c>
      <c r="DL39" s="19">
        <f t="shared" si="39"/>
        <v>0</v>
      </c>
      <c r="DM39" s="19">
        <f t="shared" si="4"/>
        <v>0</v>
      </c>
    </row>
    <row r="40" spans="1:117" s="19" customFormat="1" ht="18" hidden="1" customHeight="1" x14ac:dyDescent="0.15">
      <c r="A40" s="19" t="str">
        <f t="shared" si="5"/>
        <v/>
      </c>
      <c r="B40" s="3" t="str">
        <f t="shared" si="6"/>
        <v/>
      </c>
      <c r="C40" s="63"/>
      <c r="D40" s="57"/>
      <c r="E40" s="57"/>
      <c r="F40" s="56" t="str">
        <f t="shared" si="40"/>
        <v/>
      </c>
      <c r="G40" s="116"/>
      <c r="H40" s="62"/>
      <c r="I40" s="61"/>
      <c r="J40" s="23" t="str">
        <f>IF(I40&gt;0,VLOOKUP(I40,整理番号表!$B$6:$H$11,2,FALSE),"")</f>
        <v/>
      </c>
      <c r="K40" s="60"/>
      <c r="L40" s="58" t="str">
        <f>IF(K40&gt;0,VLOOKUP(K40,整理番号表!$B$16:$N$19,2,FALSE),"")</f>
        <v/>
      </c>
      <c r="M40" s="58"/>
      <c r="N40" s="59"/>
      <c r="O40" s="58" t="str">
        <f>IF(N40&gt;0,VLOOKUP(N40,整理番号表!$B$23:$F$50,2,FALSE),"")</f>
        <v/>
      </c>
      <c r="P40" s="57"/>
      <c r="Q40" s="56" t="str">
        <f>IF(P40&gt;0,VLOOKUP(P40,整理番号表!$P$6:$Q$39,2,FALSE),"")</f>
        <v/>
      </c>
      <c r="R40" s="55"/>
      <c r="S40" s="54"/>
      <c r="T40" s="53">
        <f t="shared" si="41"/>
        <v>0</v>
      </c>
      <c r="U40" s="35"/>
      <c r="V40" s="35"/>
      <c r="W40" s="35"/>
      <c r="X40" s="35"/>
      <c r="Y40" s="35"/>
      <c r="Z40" s="35"/>
      <c r="AA40" s="35" t="str">
        <f t="shared" si="8"/>
        <v/>
      </c>
      <c r="AB40" s="52">
        <f t="shared" si="42"/>
        <v>0</v>
      </c>
      <c r="AC40" s="180" t="str">
        <f t="shared" si="10"/>
        <v/>
      </c>
      <c r="AD40" s="51" t="str">
        <f t="shared" si="11"/>
        <v/>
      </c>
      <c r="AE40" s="116"/>
      <c r="AF40" s="50" t="str">
        <f>IF(AE40&gt;0,VLOOKUP(AE40,整理番号表!$T$6:$U$14,2,FALSE),"")</f>
        <v/>
      </c>
      <c r="AG40" s="116"/>
      <c r="AH40" s="50" t="str">
        <f>IF(AG40&gt;0,VLOOKUP(AG40,整理番号表!$T$18:$W$25,2,FALSE),"")</f>
        <v/>
      </c>
      <c r="AI40" s="116"/>
      <c r="AJ40" s="49">
        <f t="shared" si="12"/>
        <v>0</v>
      </c>
      <c r="AK40" s="182"/>
      <c r="AL40" s="192">
        <f t="shared" si="13"/>
        <v>0</v>
      </c>
      <c r="AM40" s="191">
        <f t="shared" si="14"/>
        <v>0</v>
      </c>
      <c r="AN40" s="191">
        <f t="shared" si="15"/>
        <v>0</v>
      </c>
      <c r="AO40" s="191">
        <f t="shared" si="16"/>
        <v>0</v>
      </c>
      <c r="AP40" s="191">
        <f t="shared" si="17"/>
        <v>0</v>
      </c>
      <c r="AQ40" s="48"/>
      <c r="AR40" s="48"/>
      <c r="AS40" s="48"/>
      <c r="AT40" s="48"/>
      <c r="AU40" s="48"/>
      <c r="AV40" s="48"/>
      <c r="AW40" s="48"/>
      <c r="AX40" s="48"/>
      <c r="AY40" s="48"/>
      <c r="AZ40" s="48"/>
      <c r="BA40" s="48"/>
      <c r="BB40" s="48"/>
      <c r="BC40" s="48"/>
      <c r="BD40" s="48"/>
      <c r="BE40" s="48"/>
      <c r="BF40" s="48"/>
      <c r="BG40" s="47"/>
      <c r="BH40" s="117"/>
      <c r="BI40" s="45"/>
      <c r="BJ40" s="44"/>
      <c r="BK40" s="45"/>
      <c r="BL40" s="44"/>
      <c r="BM40" s="46"/>
      <c r="BN40" s="46"/>
      <c r="BO40" s="46"/>
      <c r="BP40" s="116"/>
      <c r="BQ40" s="45"/>
      <c r="BR40" s="44"/>
      <c r="BS40" s="45"/>
      <c r="BT40" s="44"/>
      <c r="BU40" s="116"/>
      <c r="BV40" s="116"/>
      <c r="BW40" s="116"/>
      <c r="BX40" s="116"/>
      <c r="BY40" s="116"/>
      <c r="BZ40" s="116"/>
      <c r="CA40" s="116"/>
      <c r="CB40" s="209"/>
      <c r="CC40" s="212"/>
      <c r="CD40" s="19">
        <f t="shared" si="18"/>
        <v>0</v>
      </c>
      <c r="CE40" s="56" t="str">
        <f t="shared" si="19"/>
        <v/>
      </c>
      <c r="CF40" s="196"/>
      <c r="CG40" s="196"/>
      <c r="CH40" s="24">
        <f t="shared" si="20"/>
        <v>0</v>
      </c>
      <c r="CI40" s="23" t="str">
        <f t="shared" si="21"/>
        <v/>
      </c>
      <c r="CJ40" s="23">
        <f t="shared" si="22"/>
        <v>0</v>
      </c>
      <c r="CL40" s="22"/>
      <c r="CM40" s="21">
        <f t="shared" si="23"/>
        <v>0</v>
      </c>
      <c r="CN40" s="21">
        <f t="shared" si="24"/>
        <v>0</v>
      </c>
      <c r="CO40" s="20" t="str">
        <f t="shared" si="25"/>
        <v/>
      </c>
      <c r="CQ40" s="19">
        <f t="shared" si="26"/>
        <v>0</v>
      </c>
      <c r="CR40" s="19">
        <f t="shared" si="27"/>
        <v>0</v>
      </c>
      <c r="CS40" s="19">
        <f t="shared" si="28"/>
        <v>0</v>
      </c>
      <c r="CT40" s="19">
        <f t="shared" si="29"/>
        <v>0</v>
      </c>
      <c r="CU40" s="19">
        <f t="shared" si="30"/>
        <v>0</v>
      </c>
      <c r="CV40" s="19">
        <f t="shared" si="30"/>
        <v>0</v>
      </c>
      <c r="CW40" s="19">
        <f t="shared" si="30"/>
        <v>0</v>
      </c>
      <c r="CX40" s="19">
        <f t="shared" si="30"/>
        <v>0</v>
      </c>
      <c r="CY40" s="19">
        <f t="shared" si="30"/>
        <v>0</v>
      </c>
      <c r="CZ40" s="19">
        <f t="shared" si="30"/>
        <v>0</v>
      </c>
      <c r="DA40" s="19">
        <f t="shared" si="30"/>
        <v>0</v>
      </c>
      <c r="DB40" s="19">
        <f t="shared" si="31"/>
        <v>0</v>
      </c>
      <c r="DC40" s="19">
        <f t="shared" si="32"/>
        <v>0</v>
      </c>
      <c r="DD40" s="19">
        <f t="shared" si="33"/>
        <v>0</v>
      </c>
      <c r="DE40" s="19">
        <f t="shared" si="34"/>
        <v>0</v>
      </c>
      <c r="DF40" s="19">
        <f t="shared" si="35"/>
        <v>0</v>
      </c>
      <c r="DG40" s="19">
        <f t="shared" si="36"/>
        <v>0</v>
      </c>
      <c r="DH40" s="19">
        <f t="shared" si="37"/>
        <v>0</v>
      </c>
      <c r="DI40" s="19">
        <f t="shared" si="37"/>
        <v>0</v>
      </c>
      <c r="DJ40" s="19">
        <f t="shared" si="37"/>
        <v>0</v>
      </c>
      <c r="DK40" s="19">
        <f t="shared" si="38"/>
        <v>0</v>
      </c>
      <c r="DL40" s="19">
        <f t="shared" si="39"/>
        <v>0</v>
      </c>
      <c r="DM40" s="19">
        <f t="shared" si="4"/>
        <v>0</v>
      </c>
    </row>
    <row r="41" spans="1:117" s="19" customFormat="1" ht="18" hidden="1" customHeight="1" x14ac:dyDescent="0.15">
      <c r="A41" s="19" t="str">
        <f t="shared" si="5"/>
        <v/>
      </c>
      <c r="B41" s="3" t="str">
        <f t="shared" si="6"/>
        <v/>
      </c>
      <c r="C41" s="63"/>
      <c r="D41" s="57"/>
      <c r="E41" s="57"/>
      <c r="F41" s="56" t="str">
        <f t="shared" si="40"/>
        <v/>
      </c>
      <c r="G41" s="116"/>
      <c r="H41" s="62"/>
      <c r="I41" s="61"/>
      <c r="J41" s="23" t="str">
        <f>IF(I41&gt;0,VLOOKUP(I41,整理番号表!$B$6:$H$11,2,FALSE),"")</f>
        <v/>
      </c>
      <c r="K41" s="60"/>
      <c r="L41" s="58" t="str">
        <f>IF(K41&gt;0,VLOOKUP(K41,整理番号表!$B$16:$N$19,2,FALSE),"")</f>
        <v/>
      </c>
      <c r="M41" s="58"/>
      <c r="N41" s="59"/>
      <c r="O41" s="58" t="str">
        <f>IF(N41&gt;0,VLOOKUP(N41,整理番号表!$B$23:$F$50,2,FALSE),"")</f>
        <v/>
      </c>
      <c r="P41" s="57"/>
      <c r="Q41" s="56" t="str">
        <f>IF(P41&gt;0,VLOOKUP(P41,整理番号表!$P$6:$Q$39,2,FALSE),"")</f>
        <v/>
      </c>
      <c r="R41" s="55"/>
      <c r="S41" s="54"/>
      <c r="T41" s="53">
        <f t="shared" si="41"/>
        <v>0</v>
      </c>
      <c r="U41" s="35"/>
      <c r="V41" s="35"/>
      <c r="W41" s="35"/>
      <c r="X41" s="35"/>
      <c r="Y41" s="35"/>
      <c r="Z41" s="35"/>
      <c r="AA41" s="35" t="str">
        <f t="shared" si="8"/>
        <v/>
      </c>
      <c r="AB41" s="52">
        <f t="shared" si="42"/>
        <v>0</v>
      </c>
      <c r="AC41" s="180" t="str">
        <f t="shared" si="10"/>
        <v/>
      </c>
      <c r="AD41" s="51" t="str">
        <f t="shared" si="11"/>
        <v/>
      </c>
      <c r="AE41" s="116"/>
      <c r="AF41" s="50" t="str">
        <f>IF(AE41&gt;0,VLOOKUP(AE41,整理番号表!$T$6:$U$14,2,FALSE),"")</f>
        <v/>
      </c>
      <c r="AG41" s="116"/>
      <c r="AH41" s="50" t="str">
        <f>IF(AG41&gt;0,VLOOKUP(AG41,整理番号表!$T$18:$W$25,2,FALSE),"")</f>
        <v/>
      </c>
      <c r="AI41" s="116"/>
      <c r="AJ41" s="49">
        <f t="shared" si="12"/>
        <v>0</v>
      </c>
      <c r="AK41" s="182"/>
      <c r="AL41" s="192">
        <f t="shared" si="13"/>
        <v>0</v>
      </c>
      <c r="AM41" s="191">
        <f t="shared" si="14"/>
        <v>0</v>
      </c>
      <c r="AN41" s="191">
        <f t="shared" si="15"/>
        <v>0</v>
      </c>
      <c r="AO41" s="191">
        <f t="shared" si="16"/>
        <v>0</v>
      </c>
      <c r="AP41" s="191">
        <f t="shared" si="17"/>
        <v>0</v>
      </c>
      <c r="AQ41" s="48"/>
      <c r="AR41" s="48"/>
      <c r="AS41" s="48"/>
      <c r="AT41" s="48"/>
      <c r="AU41" s="48"/>
      <c r="AV41" s="48"/>
      <c r="AW41" s="48"/>
      <c r="AX41" s="48"/>
      <c r="AY41" s="48"/>
      <c r="AZ41" s="48"/>
      <c r="BA41" s="48"/>
      <c r="BB41" s="48"/>
      <c r="BC41" s="48"/>
      <c r="BD41" s="48"/>
      <c r="BE41" s="48"/>
      <c r="BF41" s="48"/>
      <c r="BG41" s="47"/>
      <c r="BH41" s="117"/>
      <c r="BI41" s="45"/>
      <c r="BJ41" s="44"/>
      <c r="BK41" s="45"/>
      <c r="BL41" s="44"/>
      <c r="BM41" s="46"/>
      <c r="BN41" s="46"/>
      <c r="BO41" s="46"/>
      <c r="BP41" s="116"/>
      <c r="BQ41" s="45"/>
      <c r="BR41" s="44"/>
      <c r="BS41" s="45"/>
      <c r="BT41" s="44"/>
      <c r="BU41" s="116"/>
      <c r="BV41" s="116"/>
      <c r="BW41" s="116"/>
      <c r="BX41" s="116"/>
      <c r="BY41" s="116"/>
      <c r="BZ41" s="116"/>
      <c r="CA41" s="116"/>
      <c r="CB41" s="209"/>
      <c r="CC41" s="212"/>
      <c r="CD41" s="19">
        <f t="shared" si="18"/>
        <v>0</v>
      </c>
      <c r="CE41" s="56" t="str">
        <f t="shared" si="19"/>
        <v/>
      </c>
      <c r="CF41" s="196"/>
      <c r="CG41" s="196"/>
      <c r="CH41" s="24">
        <f t="shared" si="20"/>
        <v>0</v>
      </c>
      <c r="CI41" s="23" t="str">
        <f t="shared" si="21"/>
        <v/>
      </c>
      <c r="CJ41" s="23">
        <f t="shared" si="22"/>
        <v>0</v>
      </c>
      <c r="CL41" s="22"/>
      <c r="CM41" s="21">
        <f t="shared" si="23"/>
        <v>0</v>
      </c>
      <c r="CN41" s="21">
        <f t="shared" si="24"/>
        <v>0</v>
      </c>
      <c r="CO41" s="20" t="str">
        <f t="shared" si="25"/>
        <v/>
      </c>
      <c r="CQ41" s="19">
        <f t="shared" si="26"/>
        <v>0</v>
      </c>
      <c r="CR41" s="19">
        <f t="shared" si="27"/>
        <v>0</v>
      </c>
      <c r="CS41" s="19">
        <f t="shared" si="28"/>
        <v>0</v>
      </c>
      <c r="CT41" s="19">
        <f t="shared" si="29"/>
        <v>0</v>
      </c>
      <c r="CU41" s="19">
        <f t="shared" si="30"/>
        <v>0</v>
      </c>
      <c r="CV41" s="19">
        <f t="shared" si="30"/>
        <v>0</v>
      </c>
      <c r="CW41" s="19">
        <f t="shared" si="30"/>
        <v>0</v>
      </c>
      <c r="CX41" s="19">
        <f t="shared" si="30"/>
        <v>0</v>
      </c>
      <c r="CY41" s="19">
        <f t="shared" si="30"/>
        <v>0</v>
      </c>
      <c r="CZ41" s="19">
        <f t="shared" si="30"/>
        <v>0</v>
      </c>
      <c r="DA41" s="19">
        <f t="shared" si="30"/>
        <v>0</v>
      </c>
      <c r="DB41" s="19">
        <f t="shared" si="31"/>
        <v>0</v>
      </c>
      <c r="DC41" s="19">
        <f t="shared" si="32"/>
        <v>0</v>
      </c>
      <c r="DD41" s="19">
        <f t="shared" si="33"/>
        <v>0</v>
      </c>
      <c r="DE41" s="19">
        <f t="shared" si="34"/>
        <v>0</v>
      </c>
      <c r="DF41" s="19">
        <f t="shared" si="35"/>
        <v>0</v>
      </c>
      <c r="DG41" s="19">
        <f t="shared" si="36"/>
        <v>0</v>
      </c>
      <c r="DH41" s="19">
        <f t="shared" si="37"/>
        <v>0</v>
      </c>
      <c r="DI41" s="19">
        <f t="shared" si="37"/>
        <v>0</v>
      </c>
      <c r="DJ41" s="19">
        <f t="shared" si="37"/>
        <v>0</v>
      </c>
      <c r="DK41" s="19">
        <f t="shared" si="38"/>
        <v>0</v>
      </c>
      <c r="DL41" s="19">
        <f t="shared" si="39"/>
        <v>0</v>
      </c>
      <c r="DM41" s="19">
        <f t="shared" si="4"/>
        <v>0</v>
      </c>
    </row>
    <row r="42" spans="1:117" s="19" customFormat="1" ht="18" hidden="1" customHeight="1" x14ac:dyDescent="0.15">
      <c r="A42" s="19" t="str">
        <f t="shared" si="5"/>
        <v/>
      </c>
      <c r="B42" s="3" t="str">
        <f t="shared" si="6"/>
        <v/>
      </c>
      <c r="C42" s="63"/>
      <c r="D42" s="57"/>
      <c r="E42" s="57"/>
      <c r="F42" s="56" t="str">
        <f t="shared" si="40"/>
        <v/>
      </c>
      <c r="G42" s="116"/>
      <c r="H42" s="62"/>
      <c r="I42" s="61"/>
      <c r="J42" s="23" t="str">
        <f>IF(I42&gt;0,VLOOKUP(I42,整理番号表!$B$6:$H$11,2,FALSE),"")</f>
        <v/>
      </c>
      <c r="K42" s="60"/>
      <c r="L42" s="58" t="str">
        <f>IF(K42&gt;0,VLOOKUP(K42,整理番号表!$B$16:$N$19,2,FALSE),"")</f>
        <v/>
      </c>
      <c r="M42" s="58"/>
      <c r="N42" s="59"/>
      <c r="O42" s="58" t="str">
        <f>IF(N42&gt;0,VLOOKUP(N42,整理番号表!$B$23:$F$50,2,FALSE),"")</f>
        <v/>
      </c>
      <c r="P42" s="57"/>
      <c r="Q42" s="56" t="str">
        <f>IF(P42&gt;0,VLOOKUP(P42,整理番号表!$P$6:$Q$39,2,FALSE),"")</f>
        <v/>
      </c>
      <c r="R42" s="55"/>
      <c r="S42" s="54"/>
      <c r="T42" s="53">
        <f t="shared" si="41"/>
        <v>0</v>
      </c>
      <c r="U42" s="35"/>
      <c r="V42" s="35"/>
      <c r="W42" s="35"/>
      <c r="X42" s="35"/>
      <c r="Y42" s="35"/>
      <c r="Z42" s="35"/>
      <c r="AA42" s="35" t="str">
        <f t="shared" si="8"/>
        <v/>
      </c>
      <c r="AB42" s="52">
        <f t="shared" si="42"/>
        <v>0</v>
      </c>
      <c r="AC42" s="180" t="str">
        <f t="shared" si="10"/>
        <v/>
      </c>
      <c r="AD42" s="51" t="str">
        <f t="shared" si="11"/>
        <v/>
      </c>
      <c r="AE42" s="116"/>
      <c r="AF42" s="50" t="str">
        <f>IF(AE42&gt;0,VLOOKUP(AE42,整理番号表!$T$6:$U$14,2,FALSE),"")</f>
        <v/>
      </c>
      <c r="AG42" s="116"/>
      <c r="AH42" s="50" t="str">
        <f>IF(AG42&gt;0,VLOOKUP(AG42,整理番号表!$T$18:$W$25,2,FALSE),"")</f>
        <v/>
      </c>
      <c r="AI42" s="116"/>
      <c r="AJ42" s="49">
        <f t="shared" si="12"/>
        <v>0</v>
      </c>
      <c r="AK42" s="182"/>
      <c r="AL42" s="192">
        <f t="shared" si="13"/>
        <v>0</v>
      </c>
      <c r="AM42" s="191">
        <f t="shared" si="14"/>
        <v>0</v>
      </c>
      <c r="AN42" s="191">
        <f t="shared" si="15"/>
        <v>0</v>
      </c>
      <c r="AO42" s="191">
        <f t="shared" si="16"/>
        <v>0</v>
      </c>
      <c r="AP42" s="191">
        <f t="shared" si="17"/>
        <v>0</v>
      </c>
      <c r="AQ42" s="48"/>
      <c r="AR42" s="48"/>
      <c r="AS42" s="48"/>
      <c r="AT42" s="48"/>
      <c r="AU42" s="48"/>
      <c r="AV42" s="48"/>
      <c r="AW42" s="48"/>
      <c r="AX42" s="48"/>
      <c r="AY42" s="48"/>
      <c r="AZ42" s="48"/>
      <c r="BA42" s="48"/>
      <c r="BB42" s="48"/>
      <c r="BC42" s="48"/>
      <c r="BD42" s="48"/>
      <c r="BE42" s="48"/>
      <c r="BF42" s="48"/>
      <c r="BG42" s="47"/>
      <c r="BH42" s="117"/>
      <c r="BI42" s="45"/>
      <c r="BJ42" s="44"/>
      <c r="BK42" s="45"/>
      <c r="BL42" s="44"/>
      <c r="BM42" s="46"/>
      <c r="BN42" s="46"/>
      <c r="BO42" s="46"/>
      <c r="BP42" s="116"/>
      <c r="BQ42" s="45"/>
      <c r="BR42" s="44"/>
      <c r="BS42" s="45"/>
      <c r="BT42" s="44"/>
      <c r="BU42" s="116"/>
      <c r="BV42" s="116"/>
      <c r="BW42" s="116"/>
      <c r="BX42" s="116"/>
      <c r="BY42" s="116"/>
      <c r="BZ42" s="116"/>
      <c r="CA42" s="116"/>
      <c r="CB42" s="209"/>
      <c r="CC42" s="212"/>
      <c r="CD42" s="19">
        <f t="shared" si="18"/>
        <v>0</v>
      </c>
      <c r="CE42" s="56" t="str">
        <f t="shared" si="19"/>
        <v/>
      </c>
      <c r="CF42" s="196"/>
      <c r="CG42" s="196"/>
      <c r="CH42" s="24">
        <f t="shared" si="20"/>
        <v>0</v>
      </c>
      <c r="CI42" s="23" t="str">
        <f t="shared" si="21"/>
        <v/>
      </c>
      <c r="CJ42" s="23">
        <f t="shared" si="22"/>
        <v>0</v>
      </c>
      <c r="CL42" s="22"/>
      <c r="CM42" s="21">
        <f t="shared" si="23"/>
        <v>0</v>
      </c>
      <c r="CN42" s="21">
        <f t="shared" si="24"/>
        <v>0</v>
      </c>
      <c r="CO42" s="20" t="str">
        <f t="shared" si="25"/>
        <v/>
      </c>
      <c r="CQ42" s="19">
        <f t="shared" si="26"/>
        <v>0</v>
      </c>
      <c r="CR42" s="19">
        <f t="shared" si="27"/>
        <v>0</v>
      </c>
      <c r="CS42" s="19">
        <f t="shared" si="28"/>
        <v>0</v>
      </c>
      <c r="CT42" s="19">
        <f t="shared" si="29"/>
        <v>0</v>
      </c>
      <c r="CU42" s="19">
        <f t="shared" si="30"/>
        <v>0</v>
      </c>
      <c r="CV42" s="19">
        <f t="shared" si="30"/>
        <v>0</v>
      </c>
      <c r="CW42" s="19">
        <f t="shared" si="30"/>
        <v>0</v>
      </c>
      <c r="CX42" s="19">
        <f t="shared" si="30"/>
        <v>0</v>
      </c>
      <c r="CY42" s="19">
        <f t="shared" si="30"/>
        <v>0</v>
      </c>
      <c r="CZ42" s="19">
        <f t="shared" si="30"/>
        <v>0</v>
      </c>
      <c r="DA42" s="19">
        <f t="shared" si="30"/>
        <v>0</v>
      </c>
      <c r="DB42" s="19">
        <f t="shared" si="31"/>
        <v>0</v>
      </c>
      <c r="DC42" s="19">
        <f t="shared" si="32"/>
        <v>0</v>
      </c>
      <c r="DD42" s="19">
        <f t="shared" si="33"/>
        <v>0</v>
      </c>
      <c r="DE42" s="19">
        <f t="shared" si="34"/>
        <v>0</v>
      </c>
      <c r="DF42" s="19">
        <f t="shared" si="35"/>
        <v>0</v>
      </c>
      <c r="DG42" s="19">
        <f t="shared" si="36"/>
        <v>0</v>
      </c>
      <c r="DH42" s="19">
        <f t="shared" si="37"/>
        <v>0</v>
      </c>
      <c r="DI42" s="19">
        <f t="shared" si="37"/>
        <v>0</v>
      </c>
      <c r="DJ42" s="19">
        <f t="shared" si="37"/>
        <v>0</v>
      </c>
      <c r="DK42" s="19">
        <f t="shared" si="38"/>
        <v>0</v>
      </c>
      <c r="DL42" s="19">
        <f t="shared" si="39"/>
        <v>0</v>
      </c>
      <c r="DM42" s="19">
        <f t="shared" si="4"/>
        <v>0</v>
      </c>
    </row>
    <row r="43" spans="1:117" s="19" customFormat="1" ht="18" hidden="1" customHeight="1" x14ac:dyDescent="0.15">
      <c r="A43" s="19" t="str">
        <f t="shared" si="5"/>
        <v/>
      </c>
      <c r="B43" s="3" t="str">
        <f t="shared" si="6"/>
        <v/>
      </c>
      <c r="C43" s="63"/>
      <c r="D43" s="57"/>
      <c r="E43" s="57"/>
      <c r="F43" s="56" t="str">
        <f t="shared" si="40"/>
        <v/>
      </c>
      <c r="G43" s="116"/>
      <c r="H43" s="62"/>
      <c r="I43" s="61"/>
      <c r="J43" s="23" t="str">
        <f>IF(I43&gt;0,VLOOKUP(I43,整理番号表!$B$6:$H$11,2,FALSE),"")</f>
        <v/>
      </c>
      <c r="K43" s="60"/>
      <c r="L43" s="58" t="str">
        <f>IF(K43&gt;0,VLOOKUP(K43,整理番号表!$B$16:$N$19,2,FALSE),"")</f>
        <v/>
      </c>
      <c r="M43" s="58"/>
      <c r="N43" s="59"/>
      <c r="O43" s="58" t="str">
        <f>IF(N43&gt;0,VLOOKUP(N43,整理番号表!$B$23:$F$50,2,FALSE),"")</f>
        <v/>
      </c>
      <c r="P43" s="57"/>
      <c r="Q43" s="56" t="str">
        <f>IF(P43&gt;0,VLOOKUP(P43,整理番号表!$P$6:$Q$39,2,FALSE),"")</f>
        <v/>
      </c>
      <c r="R43" s="55"/>
      <c r="S43" s="54"/>
      <c r="T43" s="53">
        <f t="shared" si="41"/>
        <v>0</v>
      </c>
      <c r="U43" s="35"/>
      <c r="V43" s="35"/>
      <c r="W43" s="35"/>
      <c r="X43" s="35"/>
      <c r="Y43" s="35"/>
      <c r="Z43" s="35"/>
      <c r="AA43" s="35" t="str">
        <f t="shared" si="8"/>
        <v/>
      </c>
      <c r="AB43" s="52">
        <f t="shared" si="42"/>
        <v>0</v>
      </c>
      <c r="AC43" s="180" t="str">
        <f t="shared" si="10"/>
        <v/>
      </c>
      <c r="AD43" s="51" t="str">
        <f t="shared" si="11"/>
        <v/>
      </c>
      <c r="AE43" s="116"/>
      <c r="AF43" s="50" t="str">
        <f>IF(AE43&gt;0,VLOOKUP(AE43,整理番号表!$T$6:$U$14,2,FALSE),"")</f>
        <v/>
      </c>
      <c r="AG43" s="116"/>
      <c r="AH43" s="50" t="str">
        <f>IF(AG43&gt;0,VLOOKUP(AG43,整理番号表!$T$18:$W$25,2,FALSE),"")</f>
        <v/>
      </c>
      <c r="AI43" s="116"/>
      <c r="AJ43" s="49">
        <f t="shared" si="12"/>
        <v>0</v>
      </c>
      <c r="AK43" s="182"/>
      <c r="AL43" s="192">
        <f t="shared" si="13"/>
        <v>0</v>
      </c>
      <c r="AM43" s="191">
        <f t="shared" si="14"/>
        <v>0</v>
      </c>
      <c r="AN43" s="191">
        <f t="shared" si="15"/>
        <v>0</v>
      </c>
      <c r="AO43" s="191">
        <f t="shared" si="16"/>
        <v>0</v>
      </c>
      <c r="AP43" s="191">
        <f t="shared" si="17"/>
        <v>0</v>
      </c>
      <c r="AQ43" s="48"/>
      <c r="AR43" s="48"/>
      <c r="AS43" s="48"/>
      <c r="AT43" s="48"/>
      <c r="AU43" s="48"/>
      <c r="AV43" s="48"/>
      <c r="AW43" s="48"/>
      <c r="AX43" s="48"/>
      <c r="AY43" s="48"/>
      <c r="AZ43" s="48"/>
      <c r="BA43" s="48"/>
      <c r="BB43" s="48"/>
      <c r="BC43" s="48"/>
      <c r="BD43" s="48"/>
      <c r="BE43" s="48"/>
      <c r="BF43" s="48"/>
      <c r="BG43" s="47"/>
      <c r="BH43" s="117"/>
      <c r="BI43" s="45"/>
      <c r="BJ43" s="44"/>
      <c r="BK43" s="45"/>
      <c r="BL43" s="44"/>
      <c r="BM43" s="46"/>
      <c r="BN43" s="46"/>
      <c r="BO43" s="46"/>
      <c r="BP43" s="116"/>
      <c r="BQ43" s="45"/>
      <c r="BR43" s="44"/>
      <c r="BS43" s="45"/>
      <c r="BT43" s="44"/>
      <c r="BU43" s="116"/>
      <c r="BV43" s="116"/>
      <c r="BW43" s="116"/>
      <c r="BX43" s="116"/>
      <c r="BY43" s="116"/>
      <c r="BZ43" s="116"/>
      <c r="CA43" s="116"/>
      <c r="CB43" s="209"/>
      <c r="CC43" s="212"/>
      <c r="CD43" s="19">
        <f t="shared" si="18"/>
        <v>0</v>
      </c>
      <c r="CE43" s="56" t="str">
        <f t="shared" si="19"/>
        <v/>
      </c>
      <c r="CF43" s="196"/>
      <c r="CG43" s="196"/>
      <c r="CH43" s="24">
        <f t="shared" si="20"/>
        <v>0</v>
      </c>
      <c r="CI43" s="23" t="str">
        <f t="shared" si="21"/>
        <v/>
      </c>
      <c r="CJ43" s="23">
        <f t="shared" si="22"/>
        <v>0</v>
      </c>
      <c r="CL43" s="22"/>
      <c r="CM43" s="21">
        <f t="shared" si="23"/>
        <v>0</v>
      </c>
      <c r="CN43" s="21">
        <f t="shared" si="24"/>
        <v>0</v>
      </c>
      <c r="CO43" s="20" t="str">
        <f t="shared" si="25"/>
        <v/>
      </c>
      <c r="CQ43" s="19">
        <f t="shared" si="26"/>
        <v>0</v>
      </c>
      <c r="CR43" s="19">
        <f t="shared" si="27"/>
        <v>0</v>
      </c>
      <c r="CS43" s="19">
        <f t="shared" si="28"/>
        <v>0</v>
      </c>
      <c r="CT43" s="19">
        <f t="shared" si="29"/>
        <v>0</v>
      </c>
      <c r="CU43" s="19">
        <f t="shared" si="30"/>
        <v>0</v>
      </c>
      <c r="CV43" s="19">
        <f t="shared" si="30"/>
        <v>0</v>
      </c>
      <c r="CW43" s="19">
        <f t="shared" si="30"/>
        <v>0</v>
      </c>
      <c r="CX43" s="19">
        <f t="shared" si="30"/>
        <v>0</v>
      </c>
      <c r="CY43" s="19">
        <f t="shared" si="30"/>
        <v>0</v>
      </c>
      <c r="CZ43" s="19">
        <f t="shared" si="30"/>
        <v>0</v>
      </c>
      <c r="DA43" s="19">
        <f t="shared" si="30"/>
        <v>0</v>
      </c>
      <c r="DB43" s="19">
        <f t="shared" si="31"/>
        <v>0</v>
      </c>
      <c r="DC43" s="19">
        <f t="shared" si="32"/>
        <v>0</v>
      </c>
      <c r="DD43" s="19">
        <f t="shared" si="33"/>
        <v>0</v>
      </c>
      <c r="DE43" s="19">
        <f t="shared" si="34"/>
        <v>0</v>
      </c>
      <c r="DF43" s="19">
        <f t="shared" si="35"/>
        <v>0</v>
      </c>
      <c r="DG43" s="19">
        <f t="shared" si="36"/>
        <v>0</v>
      </c>
      <c r="DH43" s="19">
        <f t="shared" si="37"/>
        <v>0</v>
      </c>
      <c r="DI43" s="19">
        <f t="shared" si="37"/>
        <v>0</v>
      </c>
      <c r="DJ43" s="19">
        <f t="shared" si="37"/>
        <v>0</v>
      </c>
      <c r="DK43" s="19">
        <f t="shared" si="38"/>
        <v>0</v>
      </c>
      <c r="DL43" s="19">
        <f t="shared" si="39"/>
        <v>0</v>
      </c>
      <c r="DM43" s="19">
        <f t="shared" si="4"/>
        <v>0</v>
      </c>
    </row>
    <row r="44" spans="1:117" s="19" customFormat="1" ht="18" hidden="1" customHeight="1" x14ac:dyDescent="0.15">
      <c r="A44" s="19" t="str">
        <f t="shared" si="5"/>
        <v/>
      </c>
      <c r="B44" s="3" t="str">
        <f t="shared" si="6"/>
        <v/>
      </c>
      <c r="C44" s="63"/>
      <c r="D44" s="57"/>
      <c r="E44" s="57"/>
      <c r="F44" s="56" t="str">
        <f t="shared" si="40"/>
        <v/>
      </c>
      <c r="G44" s="116"/>
      <c r="H44" s="62"/>
      <c r="I44" s="61"/>
      <c r="J44" s="23" t="str">
        <f>IF(I44&gt;0,VLOOKUP(I44,整理番号表!$B$6:$H$11,2,FALSE),"")</f>
        <v/>
      </c>
      <c r="K44" s="60"/>
      <c r="L44" s="58" t="str">
        <f>IF(K44&gt;0,VLOOKUP(K44,整理番号表!$B$16:$N$19,2,FALSE),"")</f>
        <v/>
      </c>
      <c r="M44" s="58"/>
      <c r="N44" s="59"/>
      <c r="O44" s="58" t="str">
        <f>IF(N44&gt;0,VLOOKUP(N44,整理番号表!$B$23:$F$50,2,FALSE),"")</f>
        <v/>
      </c>
      <c r="P44" s="57"/>
      <c r="Q44" s="56" t="str">
        <f>IF(P44&gt;0,VLOOKUP(P44,整理番号表!$P$6:$Q$39,2,FALSE),"")</f>
        <v/>
      </c>
      <c r="R44" s="55"/>
      <c r="S44" s="54"/>
      <c r="T44" s="53">
        <f t="shared" si="41"/>
        <v>0</v>
      </c>
      <c r="U44" s="35"/>
      <c r="V44" s="35"/>
      <c r="W44" s="35"/>
      <c r="X44" s="35"/>
      <c r="Y44" s="35"/>
      <c r="Z44" s="35"/>
      <c r="AA44" s="35" t="str">
        <f t="shared" si="8"/>
        <v/>
      </c>
      <c r="AB44" s="52">
        <f t="shared" si="42"/>
        <v>0</v>
      </c>
      <c r="AC44" s="180" t="str">
        <f t="shared" si="10"/>
        <v/>
      </c>
      <c r="AD44" s="51" t="str">
        <f t="shared" si="11"/>
        <v/>
      </c>
      <c r="AE44" s="116"/>
      <c r="AF44" s="50" t="str">
        <f>IF(AE44&gt;0,VLOOKUP(AE44,整理番号表!$T$6:$U$14,2,FALSE),"")</f>
        <v/>
      </c>
      <c r="AG44" s="116"/>
      <c r="AH44" s="50" t="str">
        <f>IF(AG44&gt;0,VLOOKUP(AG44,整理番号表!$T$18:$W$25,2,FALSE),"")</f>
        <v/>
      </c>
      <c r="AI44" s="116"/>
      <c r="AJ44" s="49">
        <f t="shared" si="12"/>
        <v>0</v>
      </c>
      <c r="AK44" s="182"/>
      <c r="AL44" s="192">
        <f t="shared" si="13"/>
        <v>0</v>
      </c>
      <c r="AM44" s="191">
        <f t="shared" si="14"/>
        <v>0</v>
      </c>
      <c r="AN44" s="191">
        <f t="shared" si="15"/>
        <v>0</v>
      </c>
      <c r="AO44" s="191">
        <f t="shared" si="16"/>
        <v>0</v>
      </c>
      <c r="AP44" s="191">
        <f t="shared" si="17"/>
        <v>0</v>
      </c>
      <c r="AQ44" s="48"/>
      <c r="AR44" s="48"/>
      <c r="AS44" s="48"/>
      <c r="AT44" s="48"/>
      <c r="AU44" s="48"/>
      <c r="AV44" s="48"/>
      <c r="AW44" s="48"/>
      <c r="AX44" s="48"/>
      <c r="AY44" s="48"/>
      <c r="AZ44" s="48"/>
      <c r="BA44" s="48"/>
      <c r="BB44" s="48"/>
      <c r="BC44" s="48"/>
      <c r="BD44" s="48"/>
      <c r="BE44" s="48"/>
      <c r="BF44" s="48"/>
      <c r="BG44" s="47"/>
      <c r="BH44" s="117"/>
      <c r="BI44" s="45"/>
      <c r="BJ44" s="44"/>
      <c r="BK44" s="45"/>
      <c r="BL44" s="44"/>
      <c r="BM44" s="46"/>
      <c r="BN44" s="46"/>
      <c r="BO44" s="46"/>
      <c r="BP44" s="116"/>
      <c r="BQ44" s="45"/>
      <c r="BR44" s="44"/>
      <c r="BS44" s="45"/>
      <c r="BT44" s="44"/>
      <c r="BU44" s="116"/>
      <c r="BV44" s="116"/>
      <c r="BW44" s="116"/>
      <c r="BX44" s="116"/>
      <c r="BY44" s="116"/>
      <c r="BZ44" s="116"/>
      <c r="CA44" s="116"/>
      <c r="CB44" s="209"/>
      <c r="CC44" s="212"/>
      <c r="CD44" s="19">
        <f t="shared" si="18"/>
        <v>0</v>
      </c>
      <c r="CE44" s="56" t="str">
        <f t="shared" si="19"/>
        <v/>
      </c>
      <c r="CF44" s="196"/>
      <c r="CG44" s="196"/>
      <c r="CH44" s="24">
        <f t="shared" si="20"/>
        <v>0</v>
      </c>
      <c r="CI44" s="23" t="str">
        <f t="shared" si="21"/>
        <v/>
      </c>
      <c r="CJ44" s="23">
        <f t="shared" si="22"/>
        <v>0</v>
      </c>
      <c r="CL44" s="22"/>
      <c r="CM44" s="21">
        <f t="shared" si="23"/>
        <v>0</v>
      </c>
      <c r="CN44" s="21">
        <f t="shared" si="24"/>
        <v>0</v>
      </c>
      <c r="CO44" s="20" t="str">
        <f t="shared" si="25"/>
        <v/>
      </c>
      <c r="CQ44" s="19">
        <f t="shared" si="26"/>
        <v>0</v>
      </c>
      <c r="CR44" s="19">
        <f t="shared" si="27"/>
        <v>0</v>
      </c>
      <c r="CS44" s="19">
        <f t="shared" si="28"/>
        <v>0</v>
      </c>
      <c r="CT44" s="19">
        <f t="shared" si="29"/>
        <v>0</v>
      </c>
      <c r="CU44" s="19">
        <f t="shared" ref="CU44:DA70" si="43">IF(AP44=0,0,AP44*1)</f>
        <v>0</v>
      </c>
      <c r="CV44" s="19">
        <f t="shared" si="43"/>
        <v>0</v>
      </c>
      <c r="CW44" s="19">
        <f t="shared" si="43"/>
        <v>0</v>
      </c>
      <c r="CX44" s="19">
        <f t="shared" si="43"/>
        <v>0</v>
      </c>
      <c r="CY44" s="19">
        <f t="shared" si="43"/>
        <v>0</v>
      </c>
      <c r="CZ44" s="19">
        <f t="shared" si="43"/>
        <v>0</v>
      </c>
      <c r="DA44" s="19">
        <f t="shared" si="43"/>
        <v>0</v>
      </c>
      <c r="DB44" s="19">
        <f t="shared" si="31"/>
        <v>0</v>
      </c>
      <c r="DC44" s="19">
        <f t="shared" si="32"/>
        <v>0</v>
      </c>
      <c r="DD44" s="19">
        <f t="shared" si="33"/>
        <v>0</v>
      </c>
      <c r="DE44" s="19">
        <f t="shared" si="34"/>
        <v>0</v>
      </c>
      <c r="DF44" s="19">
        <f t="shared" si="35"/>
        <v>0</v>
      </c>
      <c r="DG44" s="19">
        <f t="shared" si="36"/>
        <v>0</v>
      </c>
      <c r="DH44" s="19">
        <f t="shared" ref="DH44:DJ70" si="44">IF(BC44=0,0,BC44*1)</f>
        <v>0</v>
      </c>
      <c r="DI44" s="19">
        <f t="shared" si="44"/>
        <v>0</v>
      </c>
      <c r="DJ44" s="19">
        <f t="shared" si="44"/>
        <v>0</v>
      </c>
      <c r="DK44" s="19">
        <f t="shared" si="38"/>
        <v>0</v>
      </c>
      <c r="DL44" s="19">
        <f t="shared" si="39"/>
        <v>0</v>
      </c>
      <c r="DM44" s="19">
        <f t="shared" si="4"/>
        <v>0</v>
      </c>
    </row>
    <row r="45" spans="1:117" s="19" customFormat="1" ht="18" hidden="1" customHeight="1" x14ac:dyDescent="0.15">
      <c r="A45" s="19" t="str">
        <f t="shared" si="5"/>
        <v/>
      </c>
      <c r="B45" s="3" t="str">
        <f t="shared" si="6"/>
        <v/>
      </c>
      <c r="C45" s="63"/>
      <c r="D45" s="57"/>
      <c r="E45" s="57"/>
      <c r="F45" s="56" t="str">
        <f t="shared" si="40"/>
        <v/>
      </c>
      <c r="G45" s="116"/>
      <c r="H45" s="62"/>
      <c r="I45" s="61"/>
      <c r="J45" s="23" t="str">
        <f>IF(I45&gt;0,VLOOKUP(I45,整理番号表!$B$6:$H$11,2,FALSE),"")</f>
        <v/>
      </c>
      <c r="K45" s="60"/>
      <c r="L45" s="58" t="str">
        <f>IF(K45&gt;0,VLOOKUP(K45,整理番号表!$B$16:$N$19,2,FALSE),"")</f>
        <v/>
      </c>
      <c r="M45" s="58"/>
      <c r="N45" s="59"/>
      <c r="O45" s="58" t="str">
        <f>IF(N45&gt;0,VLOOKUP(N45,整理番号表!$B$23:$F$50,2,FALSE),"")</f>
        <v/>
      </c>
      <c r="P45" s="57"/>
      <c r="Q45" s="56" t="str">
        <f>IF(P45&gt;0,VLOOKUP(P45,整理番号表!$P$6:$Q$39,2,FALSE),"")</f>
        <v/>
      </c>
      <c r="R45" s="55"/>
      <c r="S45" s="54"/>
      <c r="T45" s="53">
        <f t="shared" si="41"/>
        <v>0</v>
      </c>
      <c r="U45" s="35"/>
      <c r="V45" s="35"/>
      <c r="W45" s="35"/>
      <c r="X45" s="35"/>
      <c r="Y45" s="35"/>
      <c r="Z45" s="35"/>
      <c r="AA45" s="35" t="str">
        <f t="shared" si="8"/>
        <v/>
      </c>
      <c r="AB45" s="52">
        <f t="shared" si="42"/>
        <v>0</v>
      </c>
      <c r="AC45" s="180" t="str">
        <f t="shared" si="10"/>
        <v/>
      </c>
      <c r="AD45" s="51" t="str">
        <f t="shared" si="11"/>
        <v/>
      </c>
      <c r="AE45" s="116"/>
      <c r="AF45" s="50" t="str">
        <f>IF(AE45&gt;0,VLOOKUP(AE45,整理番号表!$T$6:$U$14,2,FALSE),"")</f>
        <v/>
      </c>
      <c r="AG45" s="116"/>
      <c r="AH45" s="50" t="str">
        <f>IF(AG45&gt;0,VLOOKUP(AG45,整理番号表!$T$18:$W$25,2,FALSE),"")</f>
        <v/>
      </c>
      <c r="AI45" s="116"/>
      <c r="AJ45" s="49">
        <f t="shared" si="12"/>
        <v>0</v>
      </c>
      <c r="AK45" s="182"/>
      <c r="AL45" s="192">
        <f t="shared" si="13"/>
        <v>0</v>
      </c>
      <c r="AM45" s="191">
        <f t="shared" si="14"/>
        <v>0</v>
      </c>
      <c r="AN45" s="191">
        <f t="shared" si="15"/>
        <v>0</v>
      </c>
      <c r="AO45" s="191">
        <f t="shared" si="16"/>
        <v>0</v>
      </c>
      <c r="AP45" s="191">
        <f t="shared" si="17"/>
        <v>0</v>
      </c>
      <c r="AQ45" s="48"/>
      <c r="AR45" s="48"/>
      <c r="AS45" s="48"/>
      <c r="AT45" s="48"/>
      <c r="AU45" s="48"/>
      <c r="AV45" s="48"/>
      <c r="AW45" s="48"/>
      <c r="AX45" s="48"/>
      <c r="AY45" s="48"/>
      <c r="AZ45" s="48"/>
      <c r="BA45" s="48"/>
      <c r="BB45" s="48"/>
      <c r="BC45" s="48"/>
      <c r="BD45" s="48"/>
      <c r="BE45" s="48"/>
      <c r="BF45" s="48"/>
      <c r="BG45" s="47"/>
      <c r="BH45" s="117"/>
      <c r="BI45" s="45"/>
      <c r="BJ45" s="44"/>
      <c r="BK45" s="45"/>
      <c r="BL45" s="44"/>
      <c r="BM45" s="46"/>
      <c r="BN45" s="46"/>
      <c r="BO45" s="46"/>
      <c r="BP45" s="116"/>
      <c r="BQ45" s="45"/>
      <c r="BR45" s="44"/>
      <c r="BS45" s="45"/>
      <c r="BT45" s="44"/>
      <c r="BU45" s="116"/>
      <c r="BV45" s="116"/>
      <c r="BW45" s="116"/>
      <c r="BX45" s="116"/>
      <c r="BY45" s="116"/>
      <c r="BZ45" s="116"/>
      <c r="CA45" s="116"/>
      <c r="CB45" s="209"/>
      <c r="CC45" s="212"/>
      <c r="CD45" s="19">
        <f t="shared" si="18"/>
        <v>0</v>
      </c>
      <c r="CE45" s="56" t="str">
        <f t="shared" si="19"/>
        <v/>
      </c>
      <c r="CF45" s="196"/>
      <c r="CG45" s="196"/>
      <c r="CH45" s="24">
        <f t="shared" si="20"/>
        <v>0</v>
      </c>
      <c r="CI45" s="23" t="str">
        <f t="shared" si="21"/>
        <v/>
      </c>
      <c r="CJ45" s="23">
        <f t="shared" si="22"/>
        <v>0</v>
      </c>
      <c r="CL45" s="22"/>
      <c r="CM45" s="21">
        <f t="shared" si="23"/>
        <v>0</v>
      </c>
      <c r="CN45" s="21">
        <f t="shared" si="24"/>
        <v>0</v>
      </c>
      <c r="CO45" s="20" t="str">
        <f t="shared" si="25"/>
        <v/>
      </c>
      <c r="CQ45" s="19">
        <f t="shared" si="26"/>
        <v>0</v>
      </c>
      <c r="CR45" s="19">
        <f t="shared" si="27"/>
        <v>0</v>
      </c>
      <c r="CS45" s="19">
        <f t="shared" si="28"/>
        <v>0</v>
      </c>
      <c r="CT45" s="19">
        <f t="shared" si="29"/>
        <v>0</v>
      </c>
      <c r="CU45" s="19">
        <f t="shared" si="43"/>
        <v>0</v>
      </c>
      <c r="CV45" s="19">
        <f t="shared" si="43"/>
        <v>0</v>
      </c>
      <c r="CW45" s="19">
        <f t="shared" si="43"/>
        <v>0</v>
      </c>
      <c r="CX45" s="19">
        <f t="shared" si="43"/>
        <v>0</v>
      </c>
      <c r="CY45" s="19">
        <f t="shared" si="43"/>
        <v>0</v>
      </c>
      <c r="CZ45" s="19">
        <f t="shared" si="43"/>
        <v>0</v>
      </c>
      <c r="DA45" s="19">
        <f t="shared" si="43"/>
        <v>0</v>
      </c>
      <c r="DB45" s="19">
        <f t="shared" si="31"/>
        <v>0</v>
      </c>
      <c r="DC45" s="19">
        <f t="shared" si="32"/>
        <v>0</v>
      </c>
      <c r="DD45" s="19">
        <f t="shared" si="33"/>
        <v>0</v>
      </c>
      <c r="DE45" s="19">
        <f t="shared" si="34"/>
        <v>0</v>
      </c>
      <c r="DF45" s="19">
        <f t="shared" si="35"/>
        <v>0</v>
      </c>
      <c r="DG45" s="19">
        <f t="shared" si="36"/>
        <v>0</v>
      </c>
      <c r="DH45" s="19">
        <f t="shared" si="44"/>
        <v>0</v>
      </c>
      <c r="DI45" s="19">
        <f t="shared" si="44"/>
        <v>0</v>
      </c>
      <c r="DJ45" s="19">
        <f t="shared" si="44"/>
        <v>0</v>
      </c>
      <c r="DK45" s="19">
        <f t="shared" si="38"/>
        <v>0</v>
      </c>
      <c r="DL45" s="19">
        <f t="shared" si="39"/>
        <v>0</v>
      </c>
      <c r="DM45" s="19">
        <f t="shared" si="4"/>
        <v>0</v>
      </c>
    </row>
    <row r="46" spans="1:117" s="19" customFormat="1" ht="18" hidden="1" customHeight="1" x14ac:dyDescent="0.15">
      <c r="A46" s="19" t="str">
        <f t="shared" si="5"/>
        <v/>
      </c>
      <c r="B46" s="3" t="str">
        <f t="shared" si="6"/>
        <v/>
      </c>
      <c r="C46" s="63"/>
      <c r="D46" s="57"/>
      <c r="E46" s="57"/>
      <c r="F46" s="56" t="str">
        <f t="shared" si="40"/>
        <v/>
      </c>
      <c r="G46" s="116"/>
      <c r="H46" s="62"/>
      <c r="I46" s="61"/>
      <c r="J46" s="23" t="str">
        <f>IF(I46&gt;0,VLOOKUP(I46,整理番号表!$B$6:$H$11,2,FALSE),"")</f>
        <v/>
      </c>
      <c r="K46" s="60"/>
      <c r="L46" s="58" t="str">
        <f>IF(K46&gt;0,VLOOKUP(K46,整理番号表!$B$16:$N$19,2,FALSE),"")</f>
        <v/>
      </c>
      <c r="M46" s="58"/>
      <c r="N46" s="59"/>
      <c r="O46" s="58" t="str">
        <f>IF(N46&gt;0,VLOOKUP(N46,整理番号表!$B$23:$F$50,2,FALSE),"")</f>
        <v/>
      </c>
      <c r="P46" s="57"/>
      <c r="Q46" s="56" t="str">
        <f>IF(P46&gt;0,VLOOKUP(P46,整理番号表!$P$6:$Q$39,2,FALSE),"")</f>
        <v/>
      </c>
      <c r="R46" s="55"/>
      <c r="S46" s="54"/>
      <c r="T46" s="53">
        <f t="shared" si="41"/>
        <v>0</v>
      </c>
      <c r="U46" s="35"/>
      <c r="V46" s="35"/>
      <c r="W46" s="35"/>
      <c r="X46" s="35"/>
      <c r="Y46" s="35"/>
      <c r="Z46" s="35"/>
      <c r="AA46" s="35" t="str">
        <f t="shared" si="8"/>
        <v/>
      </c>
      <c r="AB46" s="52">
        <f t="shared" si="42"/>
        <v>0</v>
      </c>
      <c r="AC46" s="180" t="str">
        <f t="shared" si="10"/>
        <v/>
      </c>
      <c r="AD46" s="51" t="str">
        <f t="shared" si="11"/>
        <v/>
      </c>
      <c r="AE46" s="116"/>
      <c r="AF46" s="50" t="str">
        <f>IF(AE46&gt;0,VLOOKUP(AE46,整理番号表!$T$6:$U$14,2,FALSE),"")</f>
        <v/>
      </c>
      <c r="AG46" s="116"/>
      <c r="AH46" s="50" t="str">
        <f>IF(AG46&gt;0,VLOOKUP(AG46,整理番号表!$T$18:$W$25,2,FALSE),"")</f>
        <v/>
      </c>
      <c r="AI46" s="116"/>
      <c r="AJ46" s="49">
        <f t="shared" si="12"/>
        <v>0</v>
      </c>
      <c r="AK46" s="182"/>
      <c r="AL46" s="192">
        <f t="shared" si="13"/>
        <v>0</v>
      </c>
      <c r="AM46" s="191">
        <f t="shared" si="14"/>
        <v>0</v>
      </c>
      <c r="AN46" s="191">
        <f t="shared" si="15"/>
        <v>0</v>
      </c>
      <c r="AO46" s="191">
        <f t="shared" si="16"/>
        <v>0</v>
      </c>
      <c r="AP46" s="191">
        <f t="shared" si="17"/>
        <v>0</v>
      </c>
      <c r="AQ46" s="48"/>
      <c r="AR46" s="48"/>
      <c r="AS46" s="48"/>
      <c r="AT46" s="48"/>
      <c r="AU46" s="48"/>
      <c r="AV46" s="48"/>
      <c r="AW46" s="48"/>
      <c r="AX46" s="48"/>
      <c r="AY46" s="48"/>
      <c r="AZ46" s="48"/>
      <c r="BA46" s="48"/>
      <c r="BB46" s="48"/>
      <c r="BC46" s="48"/>
      <c r="BD46" s="48"/>
      <c r="BE46" s="48"/>
      <c r="BF46" s="48"/>
      <c r="BG46" s="47"/>
      <c r="BH46" s="117"/>
      <c r="BI46" s="45"/>
      <c r="BJ46" s="44"/>
      <c r="BK46" s="45"/>
      <c r="BL46" s="44"/>
      <c r="BM46" s="46"/>
      <c r="BN46" s="46"/>
      <c r="BO46" s="46"/>
      <c r="BP46" s="116"/>
      <c r="BQ46" s="45"/>
      <c r="BR46" s="44"/>
      <c r="BS46" s="45"/>
      <c r="BT46" s="44"/>
      <c r="BU46" s="116"/>
      <c r="BV46" s="116"/>
      <c r="BW46" s="116"/>
      <c r="BX46" s="116"/>
      <c r="BY46" s="116"/>
      <c r="BZ46" s="116"/>
      <c r="CA46" s="116"/>
      <c r="CB46" s="209"/>
      <c r="CC46" s="212"/>
      <c r="CD46" s="19">
        <f t="shared" si="18"/>
        <v>0</v>
      </c>
      <c r="CE46" s="56" t="str">
        <f t="shared" si="19"/>
        <v/>
      </c>
      <c r="CF46" s="196"/>
      <c r="CG46" s="196"/>
      <c r="CH46" s="24">
        <f t="shared" si="20"/>
        <v>0</v>
      </c>
      <c r="CI46" s="23" t="str">
        <f t="shared" si="21"/>
        <v/>
      </c>
      <c r="CJ46" s="23">
        <f t="shared" si="22"/>
        <v>0</v>
      </c>
      <c r="CL46" s="22"/>
      <c r="CM46" s="21">
        <f t="shared" si="23"/>
        <v>0</v>
      </c>
      <c r="CN46" s="21">
        <f t="shared" si="24"/>
        <v>0</v>
      </c>
      <c r="CO46" s="20" t="str">
        <f t="shared" si="25"/>
        <v/>
      </c>
      <c r="CQ46" s="19">
        <f t="shared" si="26"/>
        <v>0</v>
      </c>
      <c r="CR46" s="19">
        <f t="shared" si="27"/>
        <v>0</v>
      </c>
      <c r="CS46" s="19">
        <f t="shared" si="28"/>
        <v>0</v>
      </c>
      <c r="CT46" s="19">
        <f t="shared" si="29"/>
        <v>0</v>
      </c>
      <c r="CU46" s="19">
        <f t="shared" si="43"/>
        <v>0</v>
      </c>
      <c r="CV46" s="19">
        <f t="shared" si="43"/>
        <v>0</v>
      </c>
      <c r="CW46" s="19">
        <f t="shared" si="43"/>
        <v>0</v>
      </c>
      <c r="CX46" s="19">
        <f t="shared" si="43"/>
        <v>0</v>
      </c>
      <c r="CY46" s="19">
        <f t="shared" si="43"/>
        <v>0</v>
      </c>
      <c r="CZ46" s="19">
        <f t="shared" si="43"/>
        <v>0</v>
      </c>
      <c r="DA46" s="19">
        <f t="shared" si="43"/>
        <v>0</v>
      </c>
      <c r="DB46" s="19">
        <f t="shared" si="31"/>
        <v>0</v>
      </c>
      <c r="DC46" s="19">
        <f t="shared" si="32"/>
        <v>0</v>
      </c>
      <c r="DD46" s="19">
        <f t="shared" si="33"/>
        <v>0</v>
      </c>
      <c r="DE46" s="19">
        <f t="shared" si="34"/>
        <v>0</v>
      </c>
      <c r="DF46" s="19">
        <f t="shared" si="35"/>
        <v>0</v>
      </c>
      <c r="DG46" s="19">
        <f t="shared" si="36"/>
        <v>0</v>
      </c>
      <c r="DH46" s="19">
        <f t="shared" si="44"/>
        <v>0</v>
      </c>
      <c r="DI46" s="19">
        <f t="shared" si="44"/>
        <v>0</v>
      </c>
      <c r="DJ46" s="19">
        <f t="shared" si="44"/>
        <v>0</v>
      </c>
      <c r="DK46" s="19">
        <f t="shared" si="38"/>
        <v>0</v>
      </c>
      <c r="DL46" s="19">
        <f t="shared" si="39"/>
        <v>0</v>
      </c>
      <c r="DM46" s="19">
        <f t="shared" si="4"/>
        <v>0</v>
      </c>
    </row>
    <row r="47" spans="1:117" s="19" customFormat="1" ht="18" hidden="1" customHeight="1" x14ac:dyDescent="0.15">
      <c r="A47" s="19" t="str">
        <f t="shared" si="5"/>
        <v/>
      </c>
      <c r="B47" s="3" t="str">
        <f t="shared" si="6"/>
        <v/>
      </c>
      <c r="C47" s="63"/>
      <c r="D47" s="57"/>
      <c r="E47" s="57"/>
      <c r="F47" s="56" t="str">
        <f t="shared" si="40"/>
        <v/>
      </c>
      <c r="G47" s="116"/>
      <c r="H47" s="62"/>
      <c r="I47" s="61"/>
      <c r="J47" s="23" t="str">
        <f>IF(I47&gt;0,VLOOKUP(I47,整理番号表!$B$6:$H$11,2,FALSE),"")</f>
        <v/>
      </c>
      <c r="K47" s="60"/>
      <c r="L47" s="58" t="str">
        <f>IF(K47&gt;0,VLOOKUP(K47,整理番号表!$B$16:$N$19,2,FALSE),"")</f>
        <v/>
      </c>
      <c r="M47" s="58"/>
      <c r="N47" s="59"/>
      <c r="O47" s="58" t="str">
        <f>IF(N47&gt;0,VLOOKUP(N47,整理番号表!$B$23:$F$50,2,FALSE),"")</f>
        <v/>
      </c>
      <c r="P47" s="57"/>
      <c r="Q47" s="56" t="str">
        <f>IF(P47&gt;0,VLOOKUP(P47,整理番号表!$P$6:$Q$39,2,FALSE),"")</f>
        <v/>
      </c>
      <c r="R47" s="55"/>
      <c r="S47" s="54"/>
      <c r="T47" s="53">
        <f t="shared" si="41"/>
        <v>0</v>
      </c>
      <c r="U47" s="35"/>
      <c r="V47" s="35"/>
      <c r="W47" s="35"/>
      <c r="X47" s="35"/>
      <c r="Y47" s="35"/>
      <c r="Z47" s="35"/>
      <c r="AA47" s="35" t="str">
        <f t="shared" si="8"/>
        <v/>
      </c>
      <c r="AB47" s="52">
        <f t="shared" si="42"/>
        <v>0</v>
      </c>
      <c r="AC47" s="180" t="str">
        <f t="shared" si="10"/>
        <v/>
      </c>
      <c r="AD47" s="51" t="str">
        <f t="shared" si="11"/>
        <v/>
      </c>
      <c r="AE47" s="116"/>
      <c r="AF47" s="50" t="str">
        <f>IF(AE47&gt;0,VLOOKUP(AE47,整理番号表!$T$6:$U$14,2,FALSE),"")</f>
        <v/>
      </c>
      <c r="AG47" s="116"/>
      <c r="AH47" s="50" t="str">
        <f>IF(AG47&gt;0,VLOOKUP(AG47,整理番号表!$T$18:$W$25,2,FALSE),"")</f>
        <v/>
      </c>
      <c r="AI47" s="116"/>
      <c r="AJ47" s="49">
        <f t="shared" si="12"/>
        <v>0</v>
      </c>
      <c r="AK47" s="182"/>
      <c r="AL47" s="192">
        <f t="shared" si="13"/>
        <v>0</v>
      </c>
      <c r="AM47" s="191">
        <f t="shared" si="14"/>
        <v>0</v>
      </c>
      <c r="AN47" s="191">
        <f t="shared" si="15"/>
        <v>0</v>
      </c>
      <c r="AO47" s="191">
        <f t="shared" si="16"/>
        <v>0</v>
      </c>
      <c r="AP47" s="191">
        <f t="shared" si="17"/>
        <v>0</v>
      </c>
      <c r="AQ47" s="48"/>
      <c r="AR47" s="48"/>
      <c r="AS47" s="48"/>
      <c r="AT47" s="48"/>
      <c r="AU47" s="48"/>
      <c r="AV47" s="48"/>
      <c r="AW47" s="48"/>
      <c r="AX47" s="48"/>
      <c r="AY47" s="48"/>
      <c r="AZ47" s="48"/>
      <c r="BA47" s="48"/>
      <c r="BB47" s="48"/>
      <c r="BC47" s="48"/>
      <c r="BD47" s="48"/>
      <c r="BE47" s="48"/>
      <c r="BF47" s="48"/>
      <c r="BG47" s="47"/>
      <c r="BH47" s="117"/>
      <c r="BI47" s="45"/>
      <c r="BJ47" s="44"/>
      <c r="BK47" s="45"/>
      <c r="BL47" s="44"/>
      <c r="BM47" s="46"/>
      <c r="BN47" s="46"/>
      <c r="BO47" s="46"/>
      <c r="BP47" s="116"/>
      <c r="BQ47" s="45"/>
      <c r="BR47" s="44"/>
      <c r="BS47" s="45"/>
      <c r="BT47" s="44"/>
      <c r="BU47" s="116"/>
      <c r="BV47" s="116"/>
      <c r="BW47" s="116"/>
      <c r="BX47" s="116"/>
      <c r="BY47" s="116"/>
      <c r="BZ47" s="116"/>
      <c r="CA47" s="116"/>
      <c r="CB47" s="209"/>
      <c r="CC47" s="212"/>
      <c r="CD47" s="19">
        <f t="shared" si="18"/>
        <v>0</v>
      </c>
      <c r="CE47" s="56" t="str">
        <f t="shared" si="19"/>
        <v/>
      </c>
      <c r="CF47" s="196"/>
      <c r="CG47" s="196"/>
      <c r="CH47" s="24">
        <f t="shared" si="20"/>
        <v>0</v>
      </c>
      <c r="CI47" s="23" t="str">
        <f t="shared" si="21"/>
        <v/>
      </c>
      <c r="CJ47" s="23">
        <f t="shared" si="22"/>
        <v>0</v>
      </c>
      <c r="CL47" s="22"/>
      <c r="CM47" s="21">
        <f t="shared" si="23"/>
        <v>0</v>
      </c>
      <c r="CN47" s="21">
        <f t="shared" si="24"/>
        <v>0</v>
      </c>
      <c r="CO47" s="20" t="str">
        <f t="shared" si="25"/>
        <v/>
      </c>
      <c r="CQ47" s="19">
        <f t="shared" si="26"/>
        <v>0</v>
      </c>
      <c r="CR47" s="19">
        <f t="shared" si="27"/>
        <v>0</v>
      </c>
      <c r="CS47" s="19">
        <f t="shared" si="28"/>
        <v>0</v>
      </c>
      <c r="CT47" s="19">
        <f t="shared" si="29"/>
        <v>0</v>
      </c>
      <c r="CU47" s="19">
        <f t="shared" si="43"/>
        <v>0</v>
      </c>
      <c r="CV47" s="19">
        <f t="shared" si="43"/>
        <v>0</v>
      </c>
      <c r="CW47" s="19">
        <f t="shared" si="43"/>
        <v>0</v>
      </c>
      <c r="CX47" s="19">
        <f t="shared" si="43"/>
        <v>0</v>
      </c>
      <c r="CY47" s="19">
        <f t="shared" si="43"/>
        <v>0</v>
      </c>
      <c r="CZ47" s="19">
        <f t="shared" si="43"/>
        <v>0</v>
      </c>
      <c r="DA47" s="19">
        <f t="shared" si="43"/>
        <v>0</v>
      </c>
      <c r="DB47" s="19">
        <f t="shared" si="31"/>
        <v>0</v>
      </c>
      <c r="DC47" s="19">
        <f t="shared" si="32"/>
        <v>0</v>
      </c>
      <c r="DD47" s="19">
        <f t="shared" si="33"/>
        <v>0</v>
      </c>
      <c r="DE47" s="19">
        <f t="shared" si="34"/>
        <v>0</v>
      </c>
      <c r="DF47" s="19">
        <f t="shared" si="35"/>
        <v>0</v>
      </c>
      <c r="DG47" s="19">
        <f t="shared" si="36"/>
        <v>0</v>
      </c>
      <c r="DH47" s="19">
        <f t="shared" si="44"/>
        <v>0</v>
      </c>
      <c r="DI47" s="19">
        <f t="shared" si="44"/>
        <v>0</v>
      </c>
      <c r="DJ47" s="19">
        <f t="shared" si="44"/>
        <v>0</v>
      </c>
      <c r="DK47" s="19">
        <f t="shared" si="38"/>
        <v>0</v>
      </c>
      <c r="DL47" s="19">
        <f t="shared" si="39"/>
        <v>0</v>
      </c>
      <c r="DM47" s="19">
        <f t="shared" si="4"/>
        <v>0</v>
      </c>
    </row>
    <row r="48" spans="1:117" s="19" customFormat="1" ht="18" hidden="1" customHeight="1" x14ac:dyDescent="0.15">
      <c r="A48" s="19" t="str">
        <f t="shared" si="5"/>
        <v/>
      </c>
      <c r="B48" s="3" t="str">
        <f t="shared" si="6"/>
        <v/>
      </c>
      <c r="C48" s="63"/>
      <c r="D48" s="57"/>
      <c r="E48" s="57"/>
      <c r="F48" s="56" t="str">
        <f t="shared" si="40"/>
        <v/>
      </c>
      <c r="G48" s="116"/>
      <c r="H48" s="62"/>
      <c r="I48" s="61"/>
      <c r="J48" s="23" t="str">
        <f>IF(I48&gt;0,VLOOKUP(I48,整理番号表!$B$6:$H$11,2,FALSE),"")</f>
        <v/>
      </c>
      <c r="K48" s="60"/>
      <c r="L48" s="58" t="str">
        <f>IF(K48&gt;0,VLOOKUP(K48,整理番号表!$B$16:$N$19,2,FALSE),"")</f>
        <v/>
      </c>
      <c r="M48" s="58"/>
      <c r="N48" s="59"/>
      <c r="O48" s="58" t="str">
        <f>IF(N48&gt;0,VLOOKUP(N48,整理番号表!$B$23:$F$50,2,FALSE),"")</f>
        <v/>
      </c>
      <c r="P48" s="57"/>
      <c r="Q48" s="56" t="str">
        <f>IF(P48&gt;0,VLOOKUP(P48,整理番号表!$P$6:$Q$39,2,FALSE),"")</f>
        <v/>
      </c>
      <c r="R48" s="55"/>
      <c r="S48" s="54"/>
      <c r="T48" s="53">
        <f t="shared" si="41"/>
        <v>0</v>
      </c>
      <c r="U48" s="35"/>
      <c r="V48" s="35"/>
      <c r="W48" s="35"/>
      <c r="X48" s="35"/>
      <c r="Y48" s="35"/>
      <c r="Z48" s="35"/>
      <c r="AA48" s="35" t="str">
        <f t="shared" si="8"/>
        <v/>
      </c>
      <c r="AB48" s="52">
        <f t="shared" si="42"/>
        <v>0</v>
      </c>
      <c r="AC48" s="180" t="str">
        <f t="shared" si="10"/>
        <v/>
      </c>
      <c r="AD48" s="51" t="str">
        <f t="shared" si="11"/>
        <v/>
      </c>
      <c r="AE48" s="116"/>
      <c r="AF48" s="50" t="str">
        <f>IF(AE48&gt;0,VLOOKUP(AE48,整理番号表!$T$6:$U$14,2,FALSE),"")</f>
        <v/>
      </c>
      <c r="AG48" s="116"/>
      <c r="AH48" s="50" t="str">
        <f>IF(AG48&gt;0,VLOOKUP(AG48,整理番号表!$T$18:$W$25,2,FALSE),"")</f>
        <v/>
      </c>
      <c r="AI48" s="116"/>
      <c r="AJ48" s="49">
        <f t="shared" si="12"/>
        <v>0</v>
      </c>
      <c r="AK48" s="182"/>
      <c r="AL48" s="192">
        <f t="shared" si="13"/>
        <v>0</v>
      </c>
      <c r="AM48" s="191">
        <f t="shared" si="14"/>
        <v>0</v>
      </c>
      <c r="AN48" s="191">
        <f t="shared" si="15"/>
        <v>0</v>
      </c>
      <c r="AO48" s="191">
        <f t="shared" si="16"/>
        <v>0</v>
      </c>
      <c r="AP48" s="191">
        <f t="shared" si="17"/>
        <v>0</v>
      </c>
      <c r="AQ48" s="48"/>
      <c r="AR48" s="48"/>
      <c r="AS48" s="48"/>
      <c r="AT48" s="48"/>
      <c r="AU48" s="48"/>
      <c r="AV48" s="48"/>
      <c r="AW48" s="48"/>
      <c r="AX48" s="48"/>
      <c r="AY48" s="48"/>
      <c r="AZ48" s="48"/>
      <c r="BA48" s="48"/>
      <c r="BB48" s="48"/>
      <c r="BC48" s="48"/>
      <c r="BD48" s="48"/>
      <c r="BE48" s="48"/>
      <c r="BF48" s="48"/>
      <c r="BG48" s="47"/>
      <c r="BH48" s="117"/>
      <c r="BI48" s="45"/>
      <c r="BJ48" s="44"/>
      <c r="BK48" s="45"/>
      <c r="BL48" s="44"/>
      <c r="BM48" s="46"/>
      <c r="BN48" s="46"/>
      <c r="BO48" s="46"/>
      <c r="BP48" s="116"/>
      <c r="BQ48" s="45"/>
      <c r="BR48" s="44"/>
      <c r="BS48" s="45"/>
      <c r="BT48" s="44"/>
      <c r="BU48" s="116"/>
      <c r="BV48" s="116"/>
      <c r="BW48" s="116"/>
      <c r="BX48" s="116"/>
      <c r="BY48" s="116"/>
      <c r="BZ48" s="116"/>
      <c r="CA48" s="116"/>
      <c r="CB48" s="209"/>
      <c r="CC48" s="212"/>
      <c r="CD48" s="19">
        <f t="shared" si="18"/>
        <v>0</v>
      </c>
      <c r="CE48" s="56" t="str">
        <f t="shared" si="19"/>
        <v/>
      </c>
      <c r="CF48" s="196"/>
      <c r="CG48" s="196"/>
      <c r="CH48" s="24">
        <f t="shared" si="20"/>
        <v>0</v>
      </c>
      <c r="CI48" s="23" t="str">
        <f t="shared" si="21"/>
        <v/>
      </c>
      <c r="CJ48" s="23">
        <f t="shared" si="22"/>
        <v>0</v>
      </c>
      <c r="CL48" s="22"/>
      <c r="CM48" s="21">
        <f t="shared" si="23"/>
        <v>0</v>
      </c>
      <c r="CN48" s="21">
        <f t="shared" si="24"/>
        <v>0</v>
      </c>
      <c r="CO48" s="20" t="str">
        <f t="shared" si="25"/>
        <v/>
      </c>
      <c r="CQ48" s="19">
        <f t="shared" si="26"/>
        <v>0</v>
      </c>
      <c r="CR48" s="19">
        <f t="shared" si="27"/>
        <v>0</v>
      </c>
      <c r="CS48" s="19">
        <f t="shared" si="28"/>
        <v>0</v>
      </c>
      <c r="CT48" s="19">
        <f t="shared" si="29"/>
        <v>0</v>
      </c>
      <c r="CU48" s="19">
        <f t="shared" si="43"/>
        <v>0</v>
      </c>
      <c r="CV48" s="19">
        <f t="shared" si="43"/>
        <v>0</v>
      </c>
      <c r="CW48" s="19">
        <f t="shared" si="43"/>
        <v>0</v>
      </c>
      <c r="CX48" s="19">
        <f t="shared" si="43"/>
        <v>0</v>
      </c>
      <c r="CY48" s="19">
        <f t="shared" si="43"/>
        <v>0</v>
      </c>
      <c r="CZ48" s="19">
        <f t="shared" si="43"/>
        <v>0</v>
      </c>
      <c r="DA48" s="19">
        <f t="shared" si="43"/>
        <v>0</v>
      </c>
      <c r="DB48" s="19">
        <f t="shared" si="31"/>
        <v>0</v>
      </c>
      <c r="DC48" s="19">
        <f t="shared" si="32"/>
        <v>0</v>
      </c>
      <c r="DD48" s="19">
        <f t="shared" si="33"/>
        <v>0</v>
      </c>
      <c r="DE48" s="19">
        <f t="shared" si="34"/>
        <v>0</v>
      </c>
      <c r="DF48" s="19">
        <f t="shared" si="35"/>
        <v>0</v>
      </c>
      <c r="DG48" s="19">
        <f t="shared" si="36"/>
        <v>0</v>
      </c>
      <c r="DH48" s="19">
        <f t="shared" si="44"/>
        <v>0</v>
      </c>
      <c r="DI48" s="19">
        <f t="shared" si="44"/>
        <v>0</v>
      </c>
      <c r="DJ48" s="19">
        <f t="shared" si="44"/>
        <v>0</v>
      </c>
      <c r="DK48" s="19">
        <f t="shared" si="38"/>
        <v>0</v>
      </c>
      <c r="DL48" s="19">
        <f t="shared" si="39"/>
        <v>0</v>
      </c>
      <c r="DM48" s="19">
        <f t="shared" si="4"/>
        <v>0</v>
      </c>
    </row>
    <row r="49" spans="1:117" s="19" customFormat="1" ht="18" hidden="1" customHeight="1" x14ac:dyDescent="0.15">
      <c r="A49" s="19" t="str">
        <f t="shared" si="5"/>
        <v/>
      </c>
      <c r="B49" s="3" t="str">
        <f t="shared" si="6"/>
        <v/>
      </c>
      <c r="C49" s="63"/>
      <c r="D49" s="57"/>
      <c r="E49" s="57"/>
      <c r="F49" s="56" t="str">
        <f t="shared" si="40"/>
        <v/>
      </c>
      <c r="G49" s="116"/>
      <c r="H49" s="62"/>
      <c r="I49" s="61"/>
      <c r="J49" s="23" t="str">
        <f>IF(I49&gt;0,VLOOKUP(I49,整理番号表!$B$6:$H$11,2,FALSE),"")</f>
        <v/>
      </c>
      <c r="K49" s="60"/>
      <c r="L49" s="58" t="str">
        <f>IF(K49&gt;0,VLOOKUP(K49,整理番号表!$B$16:$N$19,2,FALSE),"")</f>
        <v/>
      </c>
      <c r="M49" s="58"/>
      <c r="N49" s="59"/>
      <c r="O49" s="58" t="str">
        <f>IF(N49&gt;0,VLOOKUP(N49,整理番号表!$B$23:$F$50,2,FALSE),"")</f>
        <v/>
      </c>
      <c r="P49" s="57"/>
      <c r="Q49" s="56" t="str">
        <f>IF(P49&gt;0,VLOOKUP(P49,整理番号表!$P$6:$Q$39,2,FALSE),"")</f>
        <v/>
      </c>
      <c r="R49" s="55"/>
      <c r="S49" s="54"/>
      <c r="T49" s="53">
        <f t="shared" si="41"/>
        <v>0</v>
      </c>
      <c r="U49" s="35"/>
      <c r="V49" s="35"/>
      <c r="W49" s="35"/>
      <c r="X49" s="35"/>
      <c r="Y49" s="35"/>
      <c r="Z49" s="35"/>
      <c r="AA49" s="35" t="str">
        <f t="shared" si="8"/>
        <v/>
      </c>
      <c r="AB49" s="52">
        <f t="shared" si="42"/>
        <v>0</v>
      </c>
      <c r="AC49" s="180" t="str">
        <f t="shared" si="10"/>
        <v/>
      </c>
      <c r="AD49" s="51" t="str">
        <f t="shared" si="11"/>
        <v/>
      </c>
      <c r="AE49" s="116"/>
      <c r="AF49" s="50" t="str">
        <f>IF(AE49&gt;0,VLOOKUP(AE49,整理番号表!$T$6:$U$14,2,FALSE),"")</f>
        <v/>
      </c>
      <c r="AG49" s="116"/>
      <c r="AH49" s="50" t="str">
        <f>IF(AG49&gt;0,VLOOKUP(AG49,整理番号表!$T$18:$W$25,2,FALSE),"")</f>
        <v/>
      </c>
      <c r="AI49" s="116"/>
      <c r="AJ49" s="49">
        <f t="shared" si="12"/>
        <v>0</v>
      </c>
      <c r="AK49" s="182"/>
      <c r="AL49" s="192">
        <f t="shared" si="13"/>
        <v>0</v>
      </c>
      <c r="AM49" s="191">
        <f t="shared" si="14"/>
        <v>0</v>
      </c>
      <c r="AN49" s="191">
        <f t="shared" si="15"/>
        <v>0</v>
      </c>
      <c r="AO49" s="191">
        <f t="shared" si="16"/>
        <v>0</v>
      </c>
      <c r="AP49" s="191">
        <f t="shared" si="17"/>
        <v>0</v>
      </c>
      <c r="AQ49" s="48"/>
      <c r="AR49" s="48"/>
      <c r="AS49" s="48"/>
      <c r="AT49" s="48"/>
      <c r="AU49" s="48"/>
      <c r="AV49" s="48"/>
      <c r="AW49" s="48"/>
      <c r="AX49" s="48"/>
      <c r="AY49" s="48"/>
      <c r="AZ49" s="48"/>
      <c r="BA49" s="48"/>
      <c r="BB49" s="48"/>
      <c r="BC49" s="48"/>
      <c r="BD49" s="48"/>
      <c r="BE49" s="48"/>
      <c r="BF49" s="48"/>
      <c r="BG49" s="47"/>
      <c r="BH49" s="117"/>
      <c r="BI49" s="45"/>
      <c r="BJ49" s="44"/>
      <c r="BK49" s="45"/>
      <c r="BL49" s="44"/>
      <c r="BM49" s="46"/>
      <c r="BN49" s="46"/>
      <c r="BO49" s="46"/>
      <c r="BP49" s="116"/>
      <c r="BQ49" s="45"/>
      <c r="BR49" s="44"/>
      <c r="BS49" s="45"/>
      <c r="BT49" s="44"/>
      <c r="BU49" s="116"/>
      <c r="BV49" s="116"/>
      <c r="BW49" s="116"/>
      <c r="BX49" s="116"/>
      <c r="BY49" s="116"/>
      <c r="BZ49" s="116"/>
      <c r="CA49" s="116"/>
      <c r="CB49" s="209"/>
      <c r="CC49" s="212"/>
      <c r="CD49" s="19">
        <f t="shared" si="18"/>
        <v>0</v>
      </c>
      <c r="CE49" s="56" t="str">
        <f t="shared" si="19"/>
        <v/>
      </c>
      <c r="CF49" s="196"/>
      <c r="CG49" s="196"/>
      <c r="CH49" s="24">
        <f t="shared" si="20"/>
        <v>0</v>
      </c>
      <c r="CI49" s="23" t="str">
        <f t="shared" si="21"/>
        <v/>
      </c>
      <c r="CJ49" s="23">
        <f t="shared" si="22"/>
        <v>0</v>
      </c>
      <c r="CL49" s="22"/>
      <c r="CM49" s="21">
        <f t="shared" si="23"/>
        <v>0</v>
      </c>
      <c r="CN49" s="21">
        <f t="shared" si="24"/>
        <v>0</v>
      </c>
      <c r="CO49" s="20" t="str">
        <f t="shared" si="25"/>
        <v/>
      </c>
      <c r="CQ49" s="19">
        <f t="shared" si="26"/>
        <v>0</v>
      </c>
      <c r="CR49" s="19">
        <f t="shared" si="27"/>
        <v>0</v>
      </c>
      <c r="CS49" s="19">
        <f t="shared" si="28"/>
        <v>0</v>
      </c>
      <c r="CT49" s="19">
        <f t="shared" si="29"/>
        <v>0</v>
      </c>
      <c r="CU49" s="19">
        <f t="shared" si="43"/>
        <v>0</v>
      </c>
      <c r="CV49" s="19">
        <f t="shared" si="43"/>
        <v>0</v>
      </c>
      <c r="CW49" s="19">
        <f t="shared" si="43"/>
        <v>0</v>
      </c>
      <c r="CX49" s="19">
        <f t="shared" si="43"/>
        <v>0</v>
      </c>
      <c r="CY49" s="19">
        <f t="shared" si="43"/>
        <v>0</v>
      </c>
      <c r="CZ49" s="19">
        <f t="shared" si="43"/>
        <v>0</v>
      </c>
      <c r="DA49" s="19">
        <f t="shared" si="43"/>
        <v>0</v>
      </c>
      <c r="DB49" s="19">
        <f t="shared" si="31"/>
        <v>0</v>
      </c>
      <c r="DC49" s="19">
        <f t="shared" si="32"/>
        <v>0</v>
      </c>
      <c r="DD49" s="19">
        <f t="shared" si="33"/>
        <v>0</v>
      </c>
      <c r="DE49" s="19">
        <f t="shared" si="34"/>
        <v>0</v>
      </c>
      <c r="DF49" s="19">
        <f t="shared" si="35"/>
        <v>0</v>
      </c>
      <c r="DG49" s="19">
        <f t="shared" si="36"/>
        <v>0</v>
      </c>
      <c r="DH49" s="19">
        <f t="shared" si="44"/>
        <v>0</v>
      </c>
      <c r="DI49" s="19">
        <f t="shared" si="44"/>
        <v>0</v>
      </c>
      <c r="DJ49" s="19">
        <f t="shared" si="44"/>
        <v>0</v>
      </c>
      <c r="DK49" s="19">
        <f t="shared" si="38"/>
        <v>0</v>
      </c>
      <c r="DL49" s="19">
        <f t="shared" si="39"/>
        <v>0</v>
      </c>
      <c r="DM49" s="19">
        <f t="shared" si="4"/>
        <v>0</v>
      </c>
    </row>
    <row r="50" spans="1:117" s="19" customFormat="1" ht="18" hidden="1" customHeight="1" x14ac:dyDescent="0.15">
      <c r="A50" s="19" t="str">
        <f t="shared" si="5"/>
        <v/>
      </c>
      <c r="B50" s="3" t="str">
        <f t="shared" si="6"/>
        <v/>
      </c>
      <c r="C50" s="63"/>
      <c r="D50" s="57"/>
      <c r="E50" s="57"/>
      <c r="F50" s="56" t="str">
        <f t="shared" si="40"/>
        <v/>
      </c>
      <c r="G50" s="116"/>
      <c r="H50" s="62"/>
      <c r="I50" s="61"/>
      <c r="J50" s="23" t="str">
        <f>IF(I50&gt;0,VLOOKUP(I50,整理番号表!$B$6:$H$11,2,FALSE),"")</f>
        <v/>
      </c>
      <c r="K50" s="60"/>
      <c r="L50" s="58" t="str">
        <f>IF(K50&gt;0,VLOOKUP(K50,整理番号表!$B$16:$N$19,2,FALSE),"")</f>
        <v/>
      </c>
      <c r="M50" s="58"/>
      <c r="N50" s="59"/>
      <c r="O50" s="58" t="str">
        <f>IF(N50&gt;0,VLOOKUP(N50,整理番号表!$B$23:$F$50,2,FALSE),"")</f>
        <v/>
      </c>
      <c r="P50" s="57"/>
      <c r="Q50" s="56" t="str">
        <f>IF(P50&gt;0,VLOOKUP(P50,整理番号表!$P$6:$Q$39,2,FALSE),"")</f>
        <v/>
      </c>
      <c r="R50" s="55"/>
      <c r="S50" s="54"/>
      <c r="T50" s="53">
        <f t="shared" si="41"/>
        <v>0</v>
      </c>
      <c r="U50" s="35"/>
      <c r="V50" s="35"/>
      <c r="W50" s="35"/>
      <c r="X50" s="35"/>
      <c r="Y50" s="35"/>
      <c r="Z50" s="35"/>
      <c r="AA50" s="35" t="str">
        <f t="shared" si="8"/>
        <v/>
      </c>
      <c r="AB50" s="52">
        <f t="shared" si="42"/>
        <v>0</v>
      </c>
      <c r="AC50" s="180" t="str">
        <f t="shared" si="10"/>
        <v/>
      </c>
      <c r="AD50" s="51" t="str">
        <f t="shared" si="11"/>
        <v/>
      </c>
      <c r="AE50" s="116"/>
      <c r="AF50" s="50" t="str">
        <f>IF(AE50&gt;0,VLOOKUP(AE50,整理番号表!$T$6:$U$14,2,FALSE),"")</f>
        <v/>
      </c>
      <c r="AG50" s="116"/>
      <c r="AH50" s="50" t="str">
        <f>IF(AG50&gt;0,VLOOKUP(AG50,整理番号表!$T$18:$W$25,2,FALSE),"")</f>
        <v/>
      </c>
      <c r="AI50" s="116"/>
      <c r="AJ50" s="49">
        <f t="shared" si="12"/>
        <v>0</v>
      </c>
      <c r="AK50" s="182"/>
      <c r="AL50" s="192">
        <f t="shared" si="13"/>
        <v>0</v>
      </c>
      <c r="AM50" s="191">
        <f t="shared" si="14"/>
        <v>0</v>
      </c>
      <c r="AN50" s="191">
        <f t="shared" si="15"/>
        <v>0</v>
      </c>
      <c r="AO50" s="191">
        <f t="shared" si="16"/>
        <v>0</v>
      </c>
      <c r="AP50" s="191">
        <f t="shared" si="17"/>
        <v>0</v>
      </c>
      <c r="AQ50" s="48"/>
      <c r="AR50" s="48"/>
      <c r="AS50" s="48"/>
      <c r="AT50" s="48"/>
      <c r="AU50" s="48"/>
      <c r="AV50" s="48"/>
      <c r="AW50" s="48"/>
      <c r="AX50" s="48"/>
      <c r="AY50" s="48"/>
      <c r="AZ50" s="48"/>
      <c r="BA50" s="48"/>
      <c r="BB50" s="48"/>
      <c r="BC50" s="48"/>
      <c r="BD50" s="48"/>
      <c r="BE50" s="48"/>
      <c r="BF50" s="48"/>
      <c r="BG50" s="47"/>
      <c r="BH50" s="117"/>
      <c r="BI50" s="45"/>
      <c r="BJ50" s="44"/>
      <c r="BK50" s="45"/>
      <c r="BL50" s="44"/>
      <c r="BM50" s="46"/>
      <c r="BN50" s="46"/>
      <c r="BO50" s="46"/>
      <c r="BP50" s="116"/>
      <c r="BQ50" s="45"/>
      <c r="BR50" s="44"/>
      <c r="BS50" s="45"/>
      <c r="BT50" s="44"/>
      <c r="BU50" s="116"/>
      <c r="BV50" s="116"/>
      <c r="BW50" s="116"/>
      <c r="BX50" s="116"/>
      <c r="BY50" s="116"/>
      <c r="BZ50" s="116"/>
      <c r="CA50" s="116"/>
      <c r="CB50" s="209"/>
      <c r="CC50" s="212"/>
      <c r="CD50" s="19">
        <f t="shared" si="18"/>
        <v>0</v>
      </c>
      <c r="CE50" s="56" t="str">
        <f t="shared" si="19"/>
        <v/>
      </c>
      <c r="CF50" s="196"/>
      <c r="CG50" s="196"/>
      <c r="CH50" s="24">
        <f t="shared" si="20"/>
        <v>0</v>
      </c>
      <c r="CI50" s="23" t="str">
        <f t="shared" si="21"/>
        <v/>
      </c>
      <c r="CJ50" s="23">
        <f t="shared" si="22"/>
        <v>0</v>
      </c>
      <c r="CL50" s="22"/>
      <c r="CM50" s="21">
        <f t="shared" si="23"/>
        <v>0</v>
      </c>
      <c r="CN50" s="21">
        <f t="shared" si="24"/>
        <v>0</v>
      </c>
      <c r="CO50" s="20" t="str">
        <f t="shared" si="25"/>
        <v/>
      </c>
      <c r="CQ50" s="19">
        <f t="shared" si="26"/>
        <v>0</v>
      </c>
      <c r="CR50" s="19">
        <f t="shared" si="27"/>
        <v>0</v>
      </c>
      <c r="CS50" s="19">
        <f t="shared" si="28"/>
        <v>0</v>
      </c>
      <c r="CT50" s="19">
        <f t="shared" si="29"/>
        <v>0</v>
      </c>
      <c r="CU50" s="19">
        <f t="shared" si="43"/>
        <v>0</v>
      </c>
      <c r="CV50" s="19">
        <f t="shared" si="43"/>
        <v>0</v>
      </c>
      <c r="CW50" s="19">
        <f t="shared" si="43"/>
        <v>0</v>
      </c>
      <c r="CX50" s="19">
        <f t="shared" si="43"/>
        <v>0</v>
      </c>
      <c r="CY50" s="19">
        <f t="shared" si="43"/>
        <v>0</v>
      </c>
      <c r="CZ50" s="19">
        <f t="shared" si="43"/>
        <v>0</v>
      </c>
      <c r="DA50" s="19">
        <f t="shared" si="43"/>
        <v>0</v>
      </c>
      <c r="DB50" s="19">
        <f t="shared" si="31"/>
        <v>0</v>
      </c>
      <c r="DC50" s="19">
        <f t="shared" si="32"/>
        <v>0</v>
      </c>
      <c r="DD50" s="19">
        <f t="shared" si="33"/>
        <v>0</v>
      </c>
      <c r="DE50" s="19">
        <f t="shared" si="34"/>
        <v>0</v>
      </c>
      <c r="DF50" s="19">
        <f t="shared" si="35"/>
        <v>0</v>
      </c>
      <c r="DG50" s="19">
        <f t="shared" si="36"/>
        <v>0</v>
      </c>
      <c r="DH50" s="19">
        <f t="shared" si="44"/>
        <v>0</v>
      </c>
      <c r="DI50" s="19">
        <f t="shared" si="44"/>
        <v>0</v>
      </c>
      <c r="DJ50" s="19">
        <f t="shared" si="44"/>
        <v>0</v>
      </c>
      <c r="DK50" s="19">
        <f t="shared" si="38"/>
        <v>0</v>
      </c>
      <c r="DL50" s="19">
        <f t="shared" si="39"/>
        <v>0</v>
      </c>
      <c r="DM50" s="19">
        <f t="shared" si="4"/>
        <v>0</v>
      </c>
    </row>
    <row r="51" spans="1:117" s="19" customFormat="1" ht="18" hidden="1" customHeight="1" x14ac:dyDescent="0.15">
      <c r="A51" s="19" t="str">
        <f t="shared" si="5"/>
        <v/>
      </c>
      <c r="B51" s="3" t="str">
        <f t="shared" si="6"/>
        <v/>
      </c>
      <c r="C51" s="63"/>
      <c r="D51" s="57"/>
      <c r="E51" s="57"/>
      <c r="F51" s="56" t="str">
        <f t="shared" si="40"/>
        <v/>
      </c>
      <c r="G51" s="116"/>
      <c r="H51" s="62"/>
      <c r="I51" s="61"/>
      <c r="J51" s="23" t="str">
        <f>IF(I51&gt;0,VLOOKUP(I51,整理番号表!$B$6:$H$11,2,FALSE),"")</f>
        <v/>
      </c>
      <c r="K51" s="60"/>
      <c r="L51" s="58" t="str">
        <f>IF(K51&gt;0,VLOOKUP(K51,整理番号表!$B$16:$N$19,2,FALSE),"")</f>
        <v/>
      </c>
      <c r="M51" s="58"/>
      <c r="N51" s="59"/>
      <c r="O51" s="58" t="str">
        <f>IF(N51&gt;0,VLOOKUP(N51,整理番号表!$B$23:$F$50,2,FALSE),"")</f>
        <v/>
      </c>
      <c r="P51" s="57"/>
      <c r="Q51" s="56" t="str">
        <f>IF(P51&gt;0,VLOOKUP(P51,整理番号表!$P$6:$Q$39,2,FALSE),"")</f>
        <v/>
      </c>
      <c r="R51" s="55"/>
      <c r="S51" s="54"/>
      <c r="T51" s="53">
        <f t="shared" si="41"/>
        <v>0</v>
      </c>
      <c r="U51" s="35"/>
      <c r="V51" s="35"/>
      <c r="W51" s="35"/>
      <c r="X51" s="35"/>
      <c r="Y51" s="35"/>
      <c r="Z51" s="35"/>
      <c r="AA51" s="35" t="str">
        <f t="shared" si="8"/>
        <v/>
      </c>
      <c r="AB51" s="52">
        <f t="shared" si="42"/>
        <v>0</v>
      </c>
      <c r="AC51" s="180" t="str">
        <f t="shared" si="10"/>
        <v/>
      </c>
      <c r="AD51" s="51" t="str">
        <f t="shared" si="11"/>
        <v/>
      </c>
      <c r="AE51" s="116"/>
      <c r="AF51" s="50" t="str">
        <f>IF(AE51&gt;0,VLOOKUP(AE51,整理番号表!$T$6:$U$14,2,FALSE),"")</f>
        <v/>
      </c>
      <c r="AG51" s="116"/>
      <c r="AH51" s="50" t="str">
        <f>IF(AG51&gt;0,VLOOKUP(AG51,整理番号表!$T$18:$W$25,2,FALSE),"")</f>
        <v/>
      </c>
      <c r="AI51" s="116"/>
      <c r="AJ51" s="49">
        <f t="shared" si="12"/>
        <v>0</v>
      </c>
      <c r="AK51" s="182"/>
      <c r="AL51" s="192">
        <f t="shared" si="13"/>
        <v>0</v>
      </c>
      <c r="AM51" s="191">
        <f t="shared" si="14"/>
        <v>0</v>
      </c>
      <c r="AN51" s="191">
        <f t="shared" si="15"/>
        <v>0</v>
      </c>
      <c r="AO51" s="191">
        <f t="shared" si="16"/>
        <v>0</v>
      </c>
      <c r="AP51" s="191">
        <f t="shared" si="17"/>
        <v>0</v>
      </c>
      <c r="AQ51" s="48"/>
      <c r="AR51" s="48"/>
      <c r="AS51" s="48"/>
      <c r="AT51" s="48"/>
      <c r="AU51" s="48"/>
      <c r="AV51" s="48"/>
      <c r="AW51" s="48"/>
      <c r="AX51" s="48"/>
      <c r="AY51" s="48"/>
      <c r="AZ51" s="48"/>
      <c r="BA51" s="48"/>
      <c r="BB51" s="48"/>
      <c r="BC51" s="48"/>
      <c r="BD51" s="48"/>
      <c r="BE51" s="48"/>
      <c r="BF51" s="48"/>
      <c r="BG51" s="47"/>
      <c r="BH51" s="117"/>
      <c r="BI51" s="45"/>
      <c r="BJ51" s="44"/>
      <c r="BK51" s="45"/>
      <c r="BL51" s="44"/>
      <c r="BM51" s="46"/>
      <c r="BN51" s="46"/>
      <c r="BO51" s="46"/>
      <c r="BP51" s="116"/>
      <c r="BQ51" s="45"/>
      <c r="BR51" s="44"/>
      <c r="BS51" s="45"/>
      <c r="BT51" s="44"/>
      <c r="BU51" s="116"/>
      <c r="BV51" s="116"/>
      <c r="BW51" s="116"/>
      <c r="BX51" s="116"/>
      <c r="BY51" s="116"/>
      <c r="BZ51" s="116"/>
      <c r="CA51" s="116"/>
      <c r="CB51" s="209"/>
      <c r="CC51" s="212"/>
      <c r="CD51" s="19">
        <f t="shared" si="18"/>
        <v>0</v>
      </c>
      <c r="CE51" s="56" t="str">
        <f t="shared" si="19"/>
        <v/>
      </c>
      <c r="CF51" s="196"/>
      <c r="CG51" s="196"/>
      <c r="CH51" s="24">
        <f t="shared" si="20"/>
        <v>0</v>
      </c>
      <c r="CI51" s="23" t="str">
        <f t="shared" si="21"/>
        <v/>
      </c>
      <c r="CJ51" s="23">
        <f t="shared" si="22"/>
        <v>0</v>
      </c>
      <c r="CL51" s="22"/>
      <c r="CM51" s="21">
        <f t="shared" si="23"/>
        <v>0</v>
      </c>
      <c r="CN51" s="21">
        <f t="shared" si="24"/>
        <v>0</v>
      </c>
      <c r="CO51" s="20" t="str">
        <f t="shared" si="25"/>
        <v/>
      </c>
      <c r="CQ51" s="19">
        <f t="shared" si="26"/>
        <v>0</v>
      </c>
      <c r="CR51" s="19">
        <f t="shared" si="27"/>
        <v>0</v>
      </c>
      <c r="CS51" s="19">
        <f t="shared" si="28"/>
        <v>0</v>
      </c>
      <c r="CT51" s="19">
        <f t="shared" si="29"/>
        <v>0</v>
      </c>
      <c r="CU51" s="19">
        <f t="shared" si="43"/>
        <v>0</v>
      </c>
      <c r="CV51" s="19">
        <f t="shared" si="43"/>
        <v>0</v>
      </c>
      <c r="CW51" s="19">
        <f t="shared" si="43"/>
        <v>0</v>
      </c>
      <c r="CX51" s="19">
        <f t="shared" si="43"/>
        <v>0</v>
      </c>
      <c r="CY51" s="19">
        <f t="shared" si="43"/>
        <v>0</v>
      </c>
      <c r="CZ51" s="19">
        <f t="shared" si="43"/>
        <v>0</v>
      </c>
      <c r="DA51" s="19">
        <f t="shared" si="43"/>
        <v>0</v>
      </c>
      <c r="DB51" s="19">
        <f t="shared" si="31"/>
        <v>0</v>
      </c>
      <c r="DC51" s="19">
        <f t="shared" si="32"/>
        <v>0</v>
      </c>
      <c r="DD51" s="19">
        <f t="shared" si="33"/>
        <v>0</v>
      </c>
      <c r="DE51" s="19">
        <f t="shared" si="34"/>
        <v>0</v>
      </c>
      <c r="DF51" s="19">
        <f t="shared" si="35"/>
        <v>0</v>
      </c>
      <c r="DG51" s="19">
        <f t="shared" si="36"/>
        <v>0</v>
      </c>
      <c r="DH51" s="19">
        <f t="shared" si="44"/>
        <v>0</v>
      </c>
      <c r="DI51" s="19">
        <f t="shared" si="44"/>
        <v>0</v>
      </c>
      <c r="DJ51" s="19">
        <f t="shared" si="44"/>
        <v>0</v>
      </c>
      <c r="DK51" s="19">
        <f t="shared" si="38"/>
        <v>0</v>
      </c>
      <c r="DL51" s="19">
        <f t="shared" si="39"/>
        <v>0</v>
      </c>
      <c r="DM51" s="19">
        <f t="shared" si="4"/>
        <v>0</v>
      </c>
    </row>
    <row r="52" spans="1:117" s="19" customFormat="1" ht="18" hidden="1" customHeight="1" x14ac:dyDescent="0.15">
      <c r="A52" s="19" t="str">
        <f t="shared" si="5"/>
        <v/>
      </c>
      <c r="B52" s="3" t="str">
        <f t="shared" si="6"/>
        <v/>
      </c>
      <c r="C52" s="63"/>
      <c r="D52" s="57"/>
      <c r="E52" s="57"/>
      <c r="F52" s="56" t="str">
        <f t="shared" si="40"/>
        <v/>
      </c>
      <c r="G52" s="116"/>
      <c r="H52" s="62"/>
      <c r="I52" s="61"/>
      <c r="J52" s="23" t="str">
        <f>IF(I52&gt;0,VLOOKUP(I52,整理番号表!$B$6:$H$11,2,FALSE),"")</f>
        <v/>
      </c>
      <c r="K52" s="60"/>
      <c r="L52" s="58" t="str">
        <f>IF(K52&gt;0,VLOOKUP(K52,整理番号表!$B$16:$N$19,2,FALSE),"")</f>
        <v/>
      </c>
      <c r="M52" s="58"/>
      <c r="N52" s="59"/>
      <c r="O52" s="58" t="str">
        <f>IF(N52&gt;0,VLOOKUP(N52,整理番号表!$B$23:$F$50,2,FALSE),"")</f>
        <v/>
      </c>
      <c r="P52" s="57"/>
      <c r="Q52" s="56" t="str">
        <f>IF(P52&gt;0,VLOOKUP(P52,整理番号表!$P$6:$Q$39,2,FALSE),"")</f>
        <v/>
      </c>
      <c r="R52" s="55"/>
      <c r="S52" s="54"/>
      <c r="T52" s="53">
        <f t="shared" si="41"/>
        <v>0</v>
      </c>
      <c r="U52" s="35"/>
      <c r="V52" s="35"/>
      <c r="W52" s="35"/>
      <c r="X52" s="35"/>
      <c r="Y52" s="35"/>
      <c r="Z52" s="35"/>
      <c r="AA52" s="35" t="str">
        <f t="shared" si="8"/>
        <v/>
      </c>
      <c r="AB52" s="52">
        <f t="shared" si="42"/>
        <v>0</v>
      </c>
      <c r="AC52" s="180" t="str">
        <f t="shared" si="10"/>
        <v/>
      </c>
      <c r="AD52" s="51" t="str">
        <f t="shared" si="11"/>
        <v/>
      </c>
      <c r="AE52" s="116"/>
      <c r="AF52" s="50" t="str">
        <f>IF(AE52&gt;0,VLOOKUP(AE52,整理番号表!$T$6:$U$14,2,FALSE),"")</f>
        <v/>
      </c>
      <c r="AG52" s="116"/>
      <c r="AH52" s="50" t="str">
        <f>IF(AG52&gt;0,VLOOKUP(AG52,整理番号表!$T$18:$W$25,2,FALSE),"")</f>
        <v/>
      </c>
      <c r="AI52" s="116"/>
      <c r="AJ52" s="49">
        <f t="shared" si="12"/>
        <v>0</v>
      </c>
      <c r="AK52" s="182"/>
      <c r="AL52" s="192">
        <f t="shared" si="13"/>
        <v>0</v>
      </c>
      <c r="AM52" s="191">
        <f t="shared" si="14"/>
        <v>0</v>
      </c>
      <c r="AN52" s="191">
        <f t="shared" si="15"/>
        <v>0</v>
      </c>
      <c r="AO52" s="191">
        <f t="shared" si="16"/>
        <v>0</v>
      </c>
      <c r="AP52" s="191">
        <f t="shared" si="17"/>
        <v>0</v>
      </c>
      <c r="AQ52" s="48"/>
      <c r="AR52" s="48"/>
      <c r="AS52" s="48"/>
      <c r="AT52" s="48"/>
      <c r="AU52" s="48"/>
      <c r="AV52" s="48"/>
      <c r="AW52" s="48"/>
      <c r="AX52" s="48"/>
      <c r="AY52" s="48"/>
      <c r="AZ52" s="48"/>
      <c r="BA52" s="48"/>
      <c r="BB52" s="48"/>
      <c r="BC52" s="48"/>
      <c r="BD52" s="48"/>
      <c r="BE52" s="48"/>
      <c r="BF52" s="48"/>
      <c r="BG52" s="47"/>
      <c r="BH52" s="117"/>
      <c r="BI52" s="45"/>
      <c r="BJ52" s="44"/>
      <c r="BK52" s="45"/>
      <c r="BL52" s="44"/>
      <c r="BM52" s="46"/>
      <c r="BN52" s="46"/>
      <c r="BO52" s="46"/>
      <c r="BP52" s="116"/>
      <c r="BQ52" s="45"/>
      <c r="BR52" s="44"/>
      <c r="BS52" s="45"/>
      <c r="BT52" s="44"/>
      <c r="BU52" s="116"/>
      <c r="BV52" s="116"/>
      <c r="BW52" s="116"/>
      <c r="BX52" s="116"/>
      <c r="BY52" s="116"/>
      <c r="BZ52" s="116"/>
      <c r="CA52" s="116"/>
      <c r="CB52" s="209"/>
      <c r="CC52" s="212"/>
      <c r="CD52" s="19">
        <f t="shared" si="18"/>
        <v>0</v>
      </c>
      <c r="CE52" s="56" t="str">
        <f t="shared" si="19"/>
        <v/>
      </c>
      <c r="CF52" s="196"/>
      <c r="CG52" s="196"/>
      <c r="CH52" s="24">
        <f t="shared" si="20"/>
        <v>0</v>
      </c>
      <c r="CI52" s="23" t="str">
        <f t="shared" si="21"/>
        <v/>
      </c>
      <c r="CJ52" s="23">
        <f t="shared" si="22"/>
        <v>0</v>
      </c>
      <c r="CL52" s="22"/>
      <c r="CM52" s="21">
        <f t="shared" si="23"/>
        <v>0</v>
      </c>
      <c r="CN52" s="21">
        <f t="shared" si="24"/>
        <v>0</v>
      </c>
      <c r="CO52" s="20" t="str">
        <f t="shared" si="25"/>
        <v/>
      </c>
      <c r="CQ52" s="19">
        <f t="shared" si="26"/>
        <v>0</v>
      </c>
      <c r="CR52" s="19">
        <f t="shared" si="27"/>
        <v>0</v>
      </c>
      <c r="CS52" s="19">
        <f t="shared" si="28"/>
        <v>0</v>
      </c>
      <c r="CT52" s="19">
        <f t="shared" si="29"/>
        <v>0</v>
      </c>
      <c r="CU52" s="19">
        <f t="shared" si="43"/>
        <v>0</v>
      </c>
      <c r="CV52" s="19">
        <f t="shared" si="43"/>
        <v>0</v>
      </c>
      <c r="CW52" s="19">
        <f t="shared" si="43"/>
        <v>0</v>
      </c>
      <c r="CX52" s="19">
        <f t="shared" si="43"/>
        <v>0</v>
      </c>
      <c r="CY52" s="19">
        <f t="shared" si="43"/>
        <v>0</v>
      </c>
      <c r="CZ52" s="19">
        <f t="shared" si="43"/>
        <v>0</v>
      </c>
      <c r="DA52" s="19">
        <f t="shared" si="43"/>
        <v>0</v>
      </c>
      <c r="DB52" s="19">
        <f t="shared" si="31"/>
        <v>0</v>
      </c>
      <c r="DC52" s="19">
        <f t="shared" si="32"/>
        <v>0</v>
      </c>
      <c r="DD52" s="19">
        <f t="shared" si="33"/>
        <v>0</v>
      </c>
      <c r="DE52" s="19">
        <f t="shared" si="34"/>
        <v>0</v>
      </c>
      <c r="DF52" s="19">
        <f t="shared" si="35"/>
        <v>0</v>
      </c>
      <c r="DG52" s="19">
        <f t="shared" si="36"/>
        <v>0</v>
      </c>
      <c r="DH52" s="19">
        <f t="shared" si="44"/>
        <v>0</v>
      </c>
      <c r="DI52" s="19">
        <f t="shared" si="44"/>
        <v>0</v>
      </c>
      <c r="DJ52" s="19">
        <f t="shared" si="44"/>
        <v>0</v>
      </c>
      <c r="DK52" s="19">
        <f t="shared" si="38"/>
        <v>0</v>
      </c>
      <c r="DL52" s="19">
        <f t="shared" si="39"/>
        <v>0</v>
      </c>
      <c r="DM52" s="19">
        <f t="shared" si="4"/>
        <v>0</v>
      </c>
    </row>
    <row r="53" spans="1:117" s="19" customFormat="1" ht="18" hidden="1" customHeight="1" x14ac:dyDescent="0.15">
      <c r="A53" s="19" t="str">
        <f t="shared" si="5"/>
        <v/>
      </c>
      <c r="B53" s="3" t="str">
        <f t="shared" si="6"/>
        <v/>
      </c>
      <c r="C53" s="63"/>
      <c r="D53" s="57"/>
      <c r="E53" s="57"/>
      <c r="F53" s="56" t="str">
        <f t="shared" si="40"/>
        <v/>
      </c>
      <c r="G53" s="116"/>
      <c r="H53" s="62"/>
      <c r="I53" s="61"/>
      <c r="J53" s="23" t="str">
        <f>IF(I53&gt;0,VLOOKUP(I53,整理番号表!$B$6:$H$11,2,FALSE),"")</f>
        <v/>
      </c>
      <c r="K53" s="60"/>
      <c r="L53" s="58" t="str">
        <f>IF(K53&gt;0,VLOOKUP(K53,整理番号表!$B$16:$N$19,2,FALSE),"")</f>
        <v/>
      </c>
      <c r="M53" s="58"/>
      <c r="N53" s="59"/>
      <c r="O53" s="58" t="str">
        <f>IF(N53&gt;0,VLOOKUP(N53,整理番号表!$B$23:$F$50,2,FALSE),"")</f>
        <v/>
      </c>
      <c r="P53" s="57"/>
      <c r="Q53" s="56" t="str">
        <f>IF(P53&gt;0,VLOOKUP(P53,整理番号表!$P$6:$Q$39,2,FALSE),"")</f>
        <v/>
      </c>
      <c r="R53" s="55"/>
      <c r="S53" s="54"/>
      <c r="T53" s="53">
        <f t="shared" si="41"/>
        <v>0</v>
      </c>
      <c r="U53" s="35"/>
      <c r="V53" s="35"/>
      <c r="W53" s="35"/>
      <c r="X53" s="35"/>
      <c r="Y53" s="35"/>
      <c r="Z53" s="35"/>
      <c r="AA53" s="35" t="str">
        <f t="shared" si="8"/>
        <v/>
      </c>
      <c r="AB53" s="52">
        <f t="shared" si="42"/>
        <v>0</v>
      </c>
      <c r="AC53" s="180" t="str">
        <f t="shared" si="10"/>
        <v/>
      </c>
      <c r="AD53" s="51" t="str">
        <f t="shared" si="11"/>
        <v/>
      </c>
      <c r="AE53" s="116"/>
      <c r="AF53" s="50" t="str">
        <f>IF(AE53&gt;0,VLOOKUP(AE53,整理番号表!$T$6:$U$14,2,FALSE),"")</f>
        <v/>
      </c>
      <c r="AG53" s="116"/>
      <c r="AH53" s="50" t="str">
        <f>IF(AG53&gt;0,VLOOKUP(AG53,整理番号表!$T$18:$W$25,2,FALSE),"")</f>
        <v/>
      </c>
      <c r="AI53" s="116"/>
      <c r="AJ53" s="49">
        <f t="shared" si="12"/>
        <v>0</v>
      </c>
      <c r="AK53" s="182"/>
      <c r="AL53" s="192">
        <f t="shared" si="13"/>
        <v>0</v>
      </c>
      <c r="AM53" s="191">
        <f t="shared" si="14"/>
        <v>0</v>
      </c>
      <c r="AN53" s="191">
        <f t="shared" si="15"/>
        <v>0</v>
      </c>
      <c r="AO53" s="191">
        <f t="shared" si="16"/>
        <v>0</v>
      </c>
      <c r="AP53" s="191">
        <f t="shared" si="17"/>
        <v>0</v>
      </c>
      <c r="AQ53" s="48"/>
      <c r="AR53" s="48"/>
      <c r="AS53" s="48"/>
      <c r="AT53" s="48"/>
      <c r="AU53" s="48"/>
      <c r="AV53" s="48"/>
      <c r="AW53" s="48"/>
      <c r="AX53" s="48"/>
      <c r="AY53" s="48"/>
      <c r="AZ53" s="48"/>
      <c r="BA53" s="48"/>
      <c r="BB53" s="48"/>
      <c r="BC53" s="48"/>
      <c r="BD53" s="48"/>
      <c r="BE53" s="48"/>
      <c r="BF53" s="48"/>
      <c r="BG53" s="47"/>
      <c r="BH53" s="117"/>
      <c r="BI53" s="45"/>
      <c r="BJ53" s="44"/>
      <c r="BK53" s="45"/>
      <c r="BL53" s="44"/>
      <c r="BM53" s="46"/>
      <c r="BN53" s="46"/>
      <c r="BO53" s="46"/>
      <c r="BP53" s="116"/>
      <c r="BQ53" s="45"/>
      <c r="BR53" s="44"/>
      <c r="BS53" s="45"/>
      <c r="BT53" s="44"/>
      <c r="BU53" s="116"/>
      <c r="BV53" s="116"/>
      <c r="BW53" s="116"/>
      <c r="BX53" s="116"/>
      <c r="BY53" s="116"/>
      <c r="BZ53" s="116"/>
      <c r="CA53" s="116"/>
      <c r="CB53" s="209"/>
      <c r="CC53" s="212"/>
      <c r="CD53" s="19">
        <f t="shared" si="18"/>
        <v>0</v>
      </c>
      <c r="CE53" s="56" t="str">
        <f t="shared" si="19"/>
        <v/>
      </c>
      <c r="CF53" s="196"/>
      <c r="CG53" s="196"/>
      <c r="CH53" s="24">
        <f t="shared" si="20"/>
        <v>0</v>
      </c>
      <c r="CI53" s="23" t="str">
        <f t="shared" si="21"/>
        <v/>
      </c>
      <c r="CJ53" s="23">
        <f t="shared" si="22"/>
        <v>0</v>
      </c>
      <c r="CL53" s="22"/>
      <c r="CM53" s="21">
        <f t="shared" si="23"/>
        <v>0</v>
      </c>
      <c r="CN53" s="21">
        <f t="shared" si="24"/>
        <v>0</v>
      </c>
      <c r="CO53" s="20" t="str">
        <f t="shared" si="25"/>
        <v/>
      </c>
      <c r="CQ53" s="19">
        <f t="shared" si="26"/>
        <v>0</v>
      </c>
      <c r="CR53" s="19">
        <f t="shared" si="27"/>
        <v>0</v>
      </c>
      <c r="CS53" s="19">
        <f t="shared" si="28"/>
        <v>0</v>
      </c>
      <c r="CT53" s="19">
        <f t="shared" si="29"/>
        <v>0</v>
      </c>
      <c r="CU53" s="19">
        <f t="shared" si="43"/>
        <v>0</v>
      </c>
      <c r="CV53" s="19">
        <f t="shared" si="43"/>
        <v>0</v>
      </c>
      <c r="CW53" s="19">
        <f t="shared" si="43"/>
        <v>0</v>
      </c>
      <c r="CX53" s="19">
        <f t="shared" si="43"/>
        <v>0</v>
      </c>
      <c r="CY53" s="19">
        <f t="shared" si="43"/>
        <v>0</v>
      </c>
      <c r="CZ53" s="19">
        <f t="shared" si="43"/>
        <v>0</v>
      </c>
      <c r="DA53" s="19">
        <f t="shared" si="43"/>
        <v>0</v>
      </c>
      <c r="DB53" s="19">
        <f t="shared" si="31"/>
        <v>0</v>
      </c>
      <c r="DC53" s="19">
        <f t="shared" si="32"/>
        <v>0</v>
      </c>
      <c r="DD53" s="19">
        <f t="shared" si="33"/>
        <v>0</v>
      </c>
      <c r="DE53" s="19">
        <f t="shared" si="34"/>
        <v>0</v>
      </c>
      <c r="DF53" s="19">
        <f t="shared" si="35"/>
        <v>0</v>
      </c>
      <c r="DG53" s="19">
        <f t="shared" si="36"/>
        <v>0</v>
      </c>
      <c r="DH53" s="19">
        <f t="shared" si="44"/>
        <v>0</v>
      </c>
      <c r="DI53" s="19">
        <f t="shared" si="44"/>
        <v>0</v>
      </c>
      <c r="DJ53" s="19">
        <f t="shared" si="44"/>
        <v>0</v>
      </c>
      <c r="DK53" s="19">
        <f t="shared" si="38"/>
        <v>0</v>
      </c>
      <c r="DL53" s="19">
        <f t="shared" si="39"/>
        <v>0</v>
      </c>
      <c r="DM53" s="19">
        <f t="shared" si="4"/>
        <v>0</v>
      </c>
    </row>
    <row r="54" spans="1:117" s="19" customFormat="1" ht="18" hidden="1" customHeight="1" x14ac:dyDescent="0.15">
      <c r="A54" s="19" t="str">
        <f t="shared" si="5"/>
        <v/>
      </c>
      <c r="B54" s="3" t="str">
        <f t="shared" si="6"/>
        <v/>
      </c>
      <c r="C54" s="63"/>
      <c r="D54" s="57"/>
      <c r="E54" s="57"/>
      <c r="F54" s="56" t="str">
        <f t="shared" si="40"/>
        <v/>
      </c>
      <c r="G54" s="116"/>
      <c r="H54" s="62"/>
      <c r="I54" s="61"/>
      <c r="J54" s="23" t="str">
        <f>IF(I54&gt;0,VLOOKUP(I54,整理番号表!$B$6:$H$11,2,FALSE),"")</f>
        <v/>
      </c>
      <c r="K54" s="60"/>
      <c r="L54" s="58" t="str">
        <f>IF(K54&gt;0,VLOOKUP(K54,整理番号表!$B$16:$N$19,2,FALSE),"")</f>
        <v/>
      </c>
      <c r="M54" s="58"/>
      <c r="N54" s="59"/>
      <c r="O54" s="58" t="str">
        <f>IF(N54&gt;0,VLOOKUP(N54,整理番号表!$B$23:$F$50,2,FALSE),"")</f>
        <v/>
      </c>
      <c r="P54" s="57"/>
      <c r="Q54" s="56" t="str">
        <f>IF(P54&gt;0,VLOOKUP(P54,整理番号表!$P$6:$Q$39,2,FALSE),"")</f>
        <v/>
      </c>
      <c r="R54" s="55"/>
      <c r="S54" s="54"/>
      <c r="T54" s="53">
        <f t="shared" si="41"/>
        <v>0</v>
      </c>
      <c r="U54" s="35"/>
      <c r="V54" s="35"/>
      <c r="W54" s="35"/>
      <c r="X54" s="35"/>
      <c r="Y54" s="35"/>
      <c r="Z54" s="35"/>
      <c r="AA54" s="35" t="str">
        <f t="shared" si="8"/>
        <v/>
      </c>
      <c r="AB54" s="52">
        <f t="shared" si="42"/>
        <v>0</v>
      </c>
      <c r="AC54" s="180" t="str">
        <f t="shared" si="10"/>
        <v/>
      </c>
      <c r="AD54" s="51" t="str">
        <f t="shared" si="11"/>
        <v/>
      </c>
      <c r="AE54" s="116"/>
      <c r="AF54" s="50" t="str">
        <f>IF(AE54&gt;0,VLOOKUP(AE54,整理番号表!$T$6:$U$14,2,FALSE),"")</f>
        <v/>
      </c>
      <c r="AG54" s="116"/>
      <c r="AH54" s="50" t="str">
        <f>IF(AG54&gt;0,VLOOKUP(AG54,整理番号表!$T$18:$W$25,2,FALSE),"")</f>
        <v/>
      </c>
      <c r="AI54" s="116"/>
      <c r="AJ54" s="49">
        <f t="shared" si="12"/>
        <v>0</v>
      </c>
      <c r="AK54" s="182"/>
      <c r="AL54" s="192">
        <f t="shared" si="13"/>
        <v>0</v>
      </c>
      <c r="AM54" s="191">
        <f t="shared" si="14"/>
        <v>0</v>
      </c>
      <c r="AN54" s="191">
        <f t="shared" si="15"/>
        <v>0</v>
      </c>
      <c r="AO54" s="191">
        <f t="shared" si="16"/>
        <v>0</v>
      </c>
      <c r="AP54" s="191">
        <f t="shared" si="17"/>
        <v>0</v>
      </c>
      <c r="AQ54" s="48"/>
      <c r="AR54" s="48"/>
      <c r="AS54" s="48"/>
      <c r="AT54" s="48"/>
      <c r="AU54" s="48"/>
      <c r="AV54" s="48"/>
      <c r="AW54" s="48"/>
      <c r="AX54" s="48"/>
      <c r="AY54" s="48"/>
      <c r="AZ54" s="48"/>
      <c r="BA54" s="48"/>
      <c r="BB54" s="48"/>
      <c r="BC54" s="48"/>
      <c r="BD54" s="48"/>
      <c r="BE54" s="48"/>
      <c r="BF54" s="48"/>
      <c r="BG54" s="47"/>
      <c r="BH54" s="117"/>
      <c r="BI54" s="45"/>
      <c r="BJ54" s="44"/>
      <c r="BK54" s="45"/>
      <c r="BL54" s="44"/>
      <c r="BM54" s="46"/>
      <c r="BN54" s="46"/>
      <c r="BO54" s="46"/>
      <c r="BP54" s="116"/>
      <c r="BQ54" s="45"/>
      <c r="BR54" s="44"/>
      <c r="BS54" s="45"/>
      <c r="BT54" s="44"/>
      <c r="BU54" s="116"/>
      <c r="BV54" s="116"/>
      <c r="BW54" s="116"/>
      <c r="BX54" s="116"/>
      <c r="BY54" s="116"/>
      <c r="BZ54" s="116"/>
      <c r="CA54" s="116"/>
      <c r="CB54" s="209"/>
      <c r="CC54" s="212"/>
      <c r="CD54" s="19">
        <f t="shared" si="18"/>
        <v>0</v>
      </c>
      <c r="CE54" s="56" t="str">
        <f t="shared" si="19"/>
        <v/>
      </c>
      <c r="CF54" s="196"/>
      <c r="CG54" s="196"/>
      <c r="CH54" s="24">
        <f t="shared" si="20"/>
        <v>0</v>
      </c>
      <c r="CI54" s="23" t="str">
        <f t="shared" si="21"/>
        <v/>
      </c>
      <c r="CJ54" s="23">
        <f t="shared" si="22"/>
        <v>0</v>
      </c>
      <c r="CL54" s="22"/>
      <c r="CM54" s="21">
        <f t="shared" si="23"/>
        <v>0</v>
      </c>
      <c r="CN54" s="21">
        <f t="shared" si="24"/>
        <v>0</v>
      </c>
      <c r="CO54" s="20" t="str">
        <f t="shared" si="25"/>
        <v/>
      </c>
      <c r="CQ54" s="19">
        <f t="shared" si="26"/>
        <v>0</v>
      </c>
      <c r="CR54" s="19">
        <f t="shared" si="27"/>
        <v>0</v>
      </c>
      <c r="CS54" s="19">
        <f t="shared" si="28"/>
        <v>0</v>
      </c>
      <c r="CT54" s="19">
        <f t="shared" si="29"/>
        <v>0</v>
      </c>
      <c r="CU54" s="19">
        <f t="shared" si="43"/>
        <v>0</v>
      </c>
      <c r="CV54" s="19">
        <f t="shared" si="43"/>
        <v>0</v>
      </c>
      <c r="CW54" s="19">
        <f t="shared" si="43"/>
        <v>0</v>
      </c>
      <c r="CX54" s="19">
        <f t="shared" si="43"/>
        <v>0</v>
      </c>
      <c r="CY54" s="19">
        <f t="shared" si="43"/>
        <v>0</v>
      </c>
      <c r="CZ54" s="19">
        <f t="shared" si="43"/>
        <v>0</v>
      </c>
      <c r="DA54" s="19">
        <f t="shared" si="43"/>
        <v>0</v>
      </c>
      <c r="DB54" s="19">
        <f t="shared" si="31"/>
        <v>0</v>
      </c>
      <c r="DC54" s="19">
        <f t="shared" si="32"/>
        <v>0</v>
      </c>
      <c r="DD54" s="19">
        <f t="shared" si="33"/>
        <v>0</v>
      </c>
      <c r="DE54" s="19">
        <f t="shared" si="34"/>
        <v>0</v>
      </c>
      <c r="DF54" s="19">
        <f t="shared" si="35"/>
        <v>0</v>
      </c>
      <c r="DG54" s="19">
        <f t="shared" si="36"/>
        <v>0</v>
      </c>
      <c r="DH54" s="19">
        <f t="shared" si="44"/>
        <v>0</v>
      </c>
      <c r="DI54" s="19">
        <f t="shared" si="44"/>
        <v>0</v>
      </c>
      <c r="DJ54" s="19">
        <f t="shared" si="44"/>
        <v>0</v>
      </c>
      <c r="DK54" s="19">
        <f t="shared" si="38"/>
        <v>0</v>
      </c>
      <c r="DL54" s="19">
        <f t="shared" si="39"/>
        <v>0</v>
      </c>
      <c r="DM54" s="19">
        <f t="shared" si="4"/>
        <v>0</v>
      </c>
    </row>
    <row r="55" spans="1:117" s="19" customFormat="1" ht="18" hidden="1" customHeight="1" x14ac:dyDescent="0.15">
      <c r="A55" s="19" t="str">
        <f t="shared" si="5"/>
        <v/>
      </c>
      <c r="B55" s="3" t="str">
        <f t="shared" si="6"/>
        <v/>
      </c>
      <c r="C55" s="63"/>
      <c r="D55" s="57"/>
      <c r="E55" s="57"/>
      <c r="F55" s="56" t="str">
        <f t="shared" si="40"/>
        <v/>
      </c>
      <c r="G55" s="116"/>
      <c r="H55" s="62"/>
      <c r="I55" s="61"/>
      <c r="J55" s="23" t="str">
        <f>IF(I55&gt;0,VLOOKUP(I55,整理番号表!$B$6:$H$11,2,FALSE),"")</f>
        <v/>
      </c>
      <c r="K55" s="60"/>
      <c r="L55" s="58" t="str">
        <f>IF(K55&gt;0,VLOOKUP(K55,整理番号表!$B$16:$N$19,2,FALSE),"")</f>
        <v/>
      </c>
      <c r="M55" s="58"/>
      <c r="N55" s="59"/>
      <c r="O55" s="58" t="str">
        <f>IF(N55&gt;0,VLOOKUP(N55,整理番号表!$B$23:$F$50,2,FALSE),"")</f>
        <v/>
      </c>
      <c r="P55" s="57"/>
      <c r="Q55" s="56" t="str">
        <f>IF(P55&gt;0,VLOOKUP(P55,整理番号表!$P$6:$Q$39,2,FALSE),"")</f>
        <v/>
      </c>
      <c r="R55" s="55"/>
      <c r="S55" s="54"/>
      <c r="T55" s="53">
        <f t="shared" si="41"/>
        <v>0</v>
      </c>
      <c r="U55" s="35"/>
      <c r="V55" s="35"/>
      <c r="W55" s="35"/>
      <c r="X55" s="35"/>
      <c r="Y55" s="35"/>
      <c r="Z55" s="35"/>
      <c r="AA55" s="35" t="str">
        <f t="shared" si="8"/>
        <v/>
      </c>
      <c r="AB55" s="52">
        <f t="shared" si="42"/>
        <v>0</v>
      </c>
      <c r="AC55" s="180" t="str">
        <f t="shared" si="10"/>
        <v/>
      </c>
      <c r="AD55" s="51" t="str">
        <f t="shared" si="11"/>
        <v/>
      </c>
      <c r="AE55" s="116"/>
      <c r="AF55" s="50" t="str">
        <f>IF(AE55&gt;0,VLOOKUP(AE55,整理番号表!$T$6:$U$14,2,FALSE),"")</f>
        <v/>
      </c>
      <c r="AG55" s="116"/>
      <c r="AH55" s="50" t="str">
        <f>IF(AG55&gt;0,VLOOKUP(AG55,整理番号表!$T$18:$W$25,2,FALSE),"")</f>
        <v/>
      </c>
      <c r="AI55" s="116"/>
      <c r="AJ55" s="49">
        <f t="shared" si="12"/>
        <v>0</v>
      </c>
      <c r="AK55" s="182"/>
      <c r="AL55" s="192">
        <f t="shared" si="13"/>
        <v>0</v>
      </c>
      <c r="AM55" s="191">
        <f t="shared" si="14"/>
        <v>0</v>
      </c>
      <c r="AN55" s="191">
        <f t="shared" si="15"/>
        <v>0</v>
      </c>
      <c r="AO55" s="191">
        <f t="shared" si="16"/>
        <v>0</v>
      </c>
      <c r="AP55" s="191">
        <f t="shared" si="17"/>
        <v>0</v>
      </c>
      <c r="AQ55" s="48"/>
      <c r="AR55" s="48"/>
      <c r="AS55" s="48"/>
      <c r="AT55" s="48"/>
      <c r="AU55" s="48"/>
      <c r="AV55" s="48"/>
      <c r="AW55" s="48"/>
      <c r="AX55" s="48"/>
      <c r="AY55" s="48"/>
      <c r="AZ55" s="48"/>
      <c r="BA55" s="48"/>
      <c r="BB55" s="48"/>
      <c r="BC55" s="48"/>
      <c r="BD55" s="48"/>
      <c r="BE55" s="48"/>
      <c r="BF55" s="48"/>
      <c r="BG55" s="47"/>
      <c r="BH55" s="117"/>
      <c r="BI55" s="45"/>
      <c r="BJ55" s="44"/>
      <c r="BK55" s="45"/>
      <c r="BL55" s="44"/>
      <c r="BM55" s="46"/>
      <c r="BN55" s="46"/>
      <c r="BO55" s="46"/>
      <c r="BP55" s="116"/>
      <c r="BQ55" s="45"/>
      <c r="BR55" s="44"/>
      <c r="BS55" s="45"/>
      <c r="BT55" s="44"/>
      <c r="BU55" s="116"/>
      <c r="BV55" s="116"/>
      <c r="BW55" s="116"/>
      <c r="BX55" s="116"/>
      <c r="BY55" s="116"/>
      <c r="BZ55" s="116"/>
      <c r="CA55" s="116"/>
      <c r="CB55" s="209"/>
      <c r="CC55" s="212"/>
      <c r="CD55" s="19">
        <f t="shared" si="18"/>
        <v>0</v>
      </c>
      <c r="CE55" s="56" t="str">
        <f t="shared" si="19"/>
        <v/>
      </c>
      <c r="CF55" s="196"/>
      <c r="CG55" s="196"/>
      <c r="CH55" s="24">
        <f t="shared" si="20"/>
        <v>0</v>
      </c>
      <c r="CI55" s="23" t="str">
        <f t="shared" si="21"/>
        <v/>
      </c>
      <c r="CJ55" s="23">
        <f t="shared" si="22"/>
        <v>0</v>
      </c>
      <c r="CL55" s="22"/>
      <c r="CM55" s="21">
        <f t="shared" si="23"/>
        <v>0</v>
      </c>
      <c r="CN55" s="21">
        <f t="shared" si="24"/>
        <v>0</v>
      </c>
      <c r="CO55" s="20" t="str">
        <f t="shared" si="25"/>
        <v/>
      </c>
      <c r="CQ55" s="19">
        <f t="shared" si="26"/>
        <v>0</v>
      </c>
      <c r="CR55" s="19">
        <f t="shared" si="27"/>
        <v>0</v>
      </c>
      <c r="CS55" s="19">
        <f t="shared" si="28"/>
        <v>0</v>
      </c>
      <c r="CT55" s="19">
        <f t="shared" si="29"/>
        <v>0</v>
      </c>
      <c r="CU55" s="19">
        <f t="shared" si="43"/>
        <v>0</v>
      </c>
      <c r="CV55" s="19">
        <f t="shared" si="43"/>
        <v>0</v>
      </c>
      <c r="CW55" s="19">
        <f t="shared" si="43"/>
        <v>0</v>
      </c>
      <c r="CX55" s="19">
        <f t="shared" si="43"/>
        <v>0</v>
      </c>
      <c r="CY55" s="19">
        <f t="shared" si="43"/>
        <v>0</v>
      </c>
      <c r="CZ55" s="19">
        <f t="shared" si="43"/>
        <v>0</v>
      </c>
      <c r="DA55" s="19">
        <f t="shared" si="43"/>
        <v>0</v>
      </c>
      <c r="DB55" s="19">
        <f t="shared" si="31"/>
        <v>0</v>
      </c>
      <c r="DC55" s="19">
        <f t="shared" si="32"/>
        <v>0</v>
      </c>
      <c r="DD55" s="19">
        <f t="shared" si="33"/>
        <v>0</v>
      </c>
      <c r="DE55" s="19">
        <f t="shared" si="34"/>
        <v>0</v>
      </c>
      <c r="DF55" s="19">
        <f t="shared" si="35"/>
        <v>0</v>
      </c>
      <c r="DG55" s="19">
        <f t="shared" si="36"/>
        <v>0</v>
      </c>
      <c r="DH55" s="19">
        <f t="shared" si="44"/>
        <v>0</v>
      </c>
      <c r="DI55" s="19">
        <f t="shared" si="44"/>
        <v>0</v>
      </c>
      <c r="DJ55" s="19">
        <f t="shared" si="44"/>
        <v>0</v>
      </c>
      <c r="DK55" s="19">
        <f t="shared" si="38"/>
        <v>0</v>
      </c>
      <c r="DL55" s="19">
        <f t="shared" si="39"/>
        <v>0</v>
      </c>
      <c r="DM55" s="19">
        <f t="shared" si="4"/>
        <v>0</v>
      </c>
    </row>
    <row r="56" spans="1:117" s="19" customFormat="1" ht="18" hidden="1" customHeight="1" x14ac:dyDescent="0.15">
      <c r="A56" s="19" t="str">
        <f t="shared" si="5"/>
        <v/>
      </c>
      <c r="B56" s="3" t="str">
        <f t="shared" si="6"/>
        <v/>
      </c>
      <c r="C56" s="63"/>
      <c r="D56" s="57"/>
      <c r="E56" s="57"/>
      <c r="F56" s="56" t="str">
        <f t="shared" si="40"/>
        <v/>
      </c>
      <c r="G56" s="116"/>
      <c r="H56" s="62"/>
      <c r="I56" s="61"/>
      <c r="J56" s="23" t="str">
        <f>IF(I56&gt;0,VLOOKUP(I56,整理番号表!$B$6:$H$11,2,FALSE),"")</f>
        <v/>
      </c>
      <c r="K56" s="60"/>
      <c r="L56" s="58" t="str">
        <f>IF(K56&gt;0,VLOOKUP(K56,整理番号表!$B$16:$N$19,2,FALSE),"")</f>
        <v/>
      </c>
      <c r="M56" s="58"/>
      <c r="N56" s="59"/>
      <c r="O56" s="58" t="str">
        <f>IF(N56&gt;0,VLOOKUP(N56,整理番号表!$B$23:$F$50,2,FALSE),"")</f>
        <v/>
      </c>
      <c r="P56" s="57"/>
      <c r="Q56" s="56" t="str">
        <f>IF(P56&gt;0,VLOOKUP(P56,整理番号表!$P$6:$Q$39,2,FALSE),"")</f>
        <v/>
      </c>
      <c r="R56" s="55"/>
      <c r="S56" s="54"/>
      <c r="T56" s="53">
        <f t="shared" si="41"/>
        <v>0</v>
      </c>
      <c r="U56" s="35"/>
      <c r="V56" s="35"/>
      <c r="W56" s="35"/>
      <c r="X56" s="35"/>
      <c r="Y56" s="35"/>
      <c r="Z56" s="35"/>
      <c r="AA56" s="35" t="str">
        <f t="shared" si="8"/>
        <v/>
      </c>
      <c r="AB56" s="52">
        <f t="shared" si="42"/>
        <v>0</v>
      </c>
      <c r="AC56" s="180" t="str">
        <f t="shared" si="10"/>
        <v/>
      </c>
      <c r="AD56" s="51" t="str">
        <f t="shared" si="11"/>
        <v/>
      </c>
      <c r="AE56" s="116"/>
      <c r="AF56" s="50" t="str">
        <f>IF(AE56&gt;0,VLOOKUP(AE56,整理番号表!$T$6:$U$14,2,FALSE),"")</f>
        <v/>
      </c>
      <c r="AG56" s="116"/>
      <c r="AH56" s="50" t="str">
        <f>IF(AG56&gt;0,VLOOKUP(AG56,整理番号表!$T$18:$W$25,2,FALSE),"")</f>
        <v/>
      </c>
      <c r="AI56" s="116"/>
      <c r="AJ56" s="49">
        <f t="shared" si="12"/>
        <v>0</v>
      </c>
      <c r="AK56" s="182"/>
      <c r="AL56" s="192">
        <f t="shared" si="13"/>
        <v>0</v>
      </c>
      <c r="AM56" s="191">
        <f t="shared" si="14"/>
        <v>0</v>
      </c>
      <c r="AN56" s="191">
        <f t="shared" si="15"/>
        <v>0</v>
      </c>
      <c r="AO56" s="191">
        <f t="shared" si="16"/>
        <v>0</v>
      </c>
      <c r="AP56" s="191">
        <f t="shared" si="17"/>
        <v>0</v>
      </c>
      <c r="AQ56" s="48"/>
      <c r="AR56" s="48"/>
      <c r="AS56" s="48"/>
      <c r="AT56" s="48"/>
      <c r="AU56" s="48"/>
      <c r="AV56" s="48"/>
      <c r="AW56" s="48"/>
      <c r="AX56" s="48"/>
      <c r="AY56" s="48"/>
      <c r="AZ56" s="48"/>
      <c r="BA56" s="48"/>
      <c r="BB56" s="48"/>
      <c r="BC56" s="48"/>
      <c r="BD56" s="48"/>
      <c r="BE56" s="48"/>
      <c r="BF56" s="48"/>
      <c r="BG56" s="47"/>
      <c r="BH56" s="117"/>
      <c r="BI56" s="45"/>
      <c r="BJ56" s="44"/>
      <c r="BK56" s="45"/>
      <c r="BL56" s="44"/>
      <c r="BM56" s="46"/>
      <c r="BN56" s="46"/>
      <c r="BO56" s="46"/>
      <c r="BP56" s="116"/>
      <c r="BQ56" s="45"/>
      <c r="BR56" s="44"/>
      <c r="BS56" s="45"/>
      <c r="BT56" s="44"/>
      <c r="BU56" s="116"/>
      <c r="BV56" s="116"/>
      <c r="BW56" s="116"/>
      <c r="BX56" s="116"/>
      <c r="BY56" s="116"/>
      <c r="BZ56" s="116"/>
      <c r="CA56" s="116"/>
      <c r="CB56" s="209"/>
      <c r="CC56" s="212"/>
      <c r="CD56" s="19">
        <f t="shared" si="18"/>
        <v>0</v>
      </c>
      <c r="CE56" s="56" t="str">
        <f t="shared" si="19"/>
        <v/>
      </c>
      <c r="CF56" s="196"/>
      <c r="CG56" s="196"/>
      <c r="CH56" s="24">
        <f t="shared" si="20"/>
        <v>0</v>
      </c>
      <c r="CI56" s="23" t="str">
        <f t="shared" si="21"/>
        <v/>
      </c>
      <c r="CJ56" s="23">
        <f t="shared" si="22"/>
        <v>0</v>
      </c>
      <c r="CL56" s="22"/>
      <c r="CM56" s="21">
        <f t="shared" si="23"/>
        <v>0</v>
      </c>
      <c r="CN56" s="21">
        <f t="shared" si="24"/>
        <v>0</v>
      </c>
      <c r="CO56" s="20" t="str">
        <f t="shared" si="25"/>
        <v/>
      </c>
      <c r="CQ56" s="19">
        <f t="shared" si="26"/>
        <v>0</v>
      </c>
      <c r="CR56" s="19">
        <f t="shared" si="27"/>
        <v>0</v>
      </c>
      <c r="CS56" s="19">
        <f t="shared" si="28"/>
        <v>0</v>
      </c>
      <c r="CT56" s="19">
        <f t="shared" si="29"/>
        <v>0</v>
      </c>
      <c r="CU56" s="19">
        <f t="shared" si="43"/>
        <v>0</v>
      </c>
      <c r="CV56" s="19">
        <f t="shared" si="43"/>
        <v>0</v>
      </c>
      <c r="CW56" s="19">
        <f t="shared" si="43"/>
        <v>0</v>
      </c>
      <c r="CX56" s="19">
        <f t="shared" si="43"/>
        <v>0</v>
      </c>
      <c r="CY56" s="19">
        <f t="shared" si="43"/>
        <v>0</v>
      </c>
      <c r="CZ56" s="19">
        <f t="shared" si="43"/>
        <v>0</v>
      </c>
      <c r="DA56" s="19">
        <f t="shared" si="43"/>
        <v>0</v>
      </c>
      <c r="DB56" s="19">
        <f t="shared" si="31"/>
        <v>0</v>
      </c>
      <c r="DC56" s="19">
        <f t="shared" si="32"/>
        <v>0</v>
      </c>
      <c r="DD56" s="19">
        <f t="shared" si="33"/>
        <v>0</v>
      </c>
      <c r="DE56" s="19">
        <f t="shared" si="34"/>
        <v>0</v>
      </c>
      <c r="DF56" s="19">
        <f t="shared" si="35"/>
        <v>0</v>
      </c>
      <c r="DG56" s="19">
        <f t="shared" si="36"/>
        <v>0</v>
      </c>
      <c r="DH56" s="19">
        <f t="shared" si="44"/>
        <v>0</v>
      </c>
      <c r="DI56" s="19">
        <f t="shared" si="44"/>
        <v>0</v>
      </c>
      <c r="DJ56" s="19">
        <f t="shared" si="44"/>
        <v>0</v>
      </c>
      <c r="DK56" s="19">
        <f t="shared" si="38"/>
        <v>0</v>
      </c>
      <c r="DL56" s="19">
        <f t="shared" si="39"/>
        <v>0</v>
      </c>
      <c r="DM56" s="19">
        <f t="shared" si="4"/>
        <v>0</v>
      </c>
    </row>
    <row r="57" spans="1:117" s="19" customFormat="1" ht="18" hidden="1" customHeight="1" x14ac:dyDescent="0.15">
      <c r="A57" s="19" t="str">
        <f t="shared" si="5"/>
        <v/>
      </c>
      <c r="B57" s="3" t="str">
        <f t="shared" si="6"/>
        <v/>
      </c>
      <c r="C57" s="63"/>
      <c r="D57" s="57"/>
      <c r="E57" s="57"/>
      <c r="F57" s="56" t="str">
        <f t="shared" si="40"/>
        <v/>
      </c>
      <c r="G57" s="116"/>
      <c r="H57" s="62"/>
      <c r="I57" s="61"/>
      <c r="J57" s="23" t="str">
        <f>IF(I57&gt;0,VLOOKUP(I57,整理番号表!$B$6:$H$11,2,FALSE),"")</f>
        <v/>
      </c>
      <c r="K57" s="60"/>
      <c r="L57" s="58" t="str">
        <f>IF(K57&gt;0,VLOOKUP(K57,整理番号表!$B$16:$N$19,2,FALSE),"")</f>
        <v/>
      </c>
      <c r="M57" s="58"/>
      <c r="N57" s="59"/>
      <c r="O57" s="58" t="str">
        <f>IF(N57&gt;0,VLOOKUP(N57,整理番号表!$B$23:$F$50,2,FALSE),"")</f>
        <v/>
      </c>
      <c r="P57" s="57"/>
      <c r="Q57" s="56" t="str">
        <f>IF(P57&gt;0,VLOOKUP(P57,整理番号表!$P$6:$Q$39,2,FALSE),"")</f>
        <v/>
      </c>
      <c r="R57" s="55"/>
      <c r="S57" s="54"/>
      <c r="T57" s="53">
        <f t="shared" si="41"/>
        <v>0</v>
      </c>
      <c r="U57" s="35"/>
      <c r="V57" s="35"/>
      <c r="W57" s="35"/>
      <c r="X57" s="35"/>
      <c r="Y57" s="35"/>
      <c r="Z57" s="35"/>
      <c r="AA57" s="35" t="str">
        <f t="shared" si="8"/>
        <v/>
      </c>
      <c r="AB57" s="52">
        <f t="shared" si="42"/>
        <v>0</v>
      </c>
      <c r="AC57" s="180" t="str">
        <f t="shared" si="10"/>
        <v/>
      </c>
      <c r="AD57" s="51" t="str">
        <f t="shared" si="11"/>
        <v/>
      </c>
      <c r="AE57" s="116"/>
      <c r="AF57" s="50" t="str">
        <f>IF(AE57&gt;0,VLOOKUP(AE57,整理番号表!$T$6:$U$14,2,FALSE),"")</f>
        <v/>
      </c>
      <c r="AG57" s="116"/>
      <c r="AH57" s="50" t="str">
        <f>IF(AG57&gt;0,VLOOKUP(AG57,整理番号表!$T$18:$W$25,2,FALSE),"")</f>
        <v/>
      </c>
      <c r="AI57" s="116"/>
      <c r="AJ57" s="49">
        <f t="shared" si="12"/>
        <v>0</v>
      </c>
      <c r="AK57" s="182"/>
      <c r="AL57" s="192">
        <f t="shared" si="13"/>
        <v>0</v>
      </c>
      <c r="AM57" s="191">
        <f t="shared" si="14"/>
        <v>0</v>
      </c>
      <c r="AN57" s="191">
        <f t="shared" si="15"/>
        <v>0</v>
      </c>
      <c r="AO57" s="191">
        <f t="shared" si="16"/>
        <v>0</v>
      </c>
      <c r="AP57" s="191">
        <f t="shared" si="17"/>
        <v>0</v>
      </c>
      <c r="AQ57" s="48"/>
      <c r="AR57" s="48"/>
      <c r="AS57" s="48"/>
      <c r="AT57" s="48"/>
      <c r="AU57" s="48"/>
      <c r="AV57" s="48"/>
      <c r="AW57" s="48"/>
      <c r="AX57" s="48"/>
      <c r="AY57" s="48"/>
      <c r="AZ57" s="48"/>
      <c r="BA57" s="48"/>
      <c r="BB57" s="48"/>
      <c r="BC57" s="48"/>
      <c r="BD57" s="48"/>
      <c r="BE57" s="48"/>
      <c r="BF57" s="48"/>
      <c r="BG57" s="47"/>
      <c r="BH57" s="117"/>
      <c r="BI57" s="45"/>
      <c r="BJ57" s="44"/>
      <c r="BK57" s="45"/>
      <c r="BL57" s="44"/>
      <c r="BM57" s="46"/>
      <c r="BN57" s="46"/>
      <c r="BO57" s="46"/>
      <c r="BP57" s="116"/>
      <c r="BQ57" s="45"/>
      <c r="BR57" s="44"/>
      <c r="BS57" s="45"/>
      <c r="BT57" s="44"/>
      <c r="BU57" s="116"/>
      <c r="BV57" s="116"/>
      <c r="BW57" s="116"/>
      <c r="BX57" s="116"/>
      <c r="BY57" s="116"/>
      <c r="BZ57" s="116"/>
      <c r="CA57" s="116"/>
      <c r="CB57" s="209"/>
      <c r="CC57" s="212"/>
      <c r="CD57" s="19">
        <f t="shared" si="18"/>
        <v>0</v>
      </c>
      <c r="CE57" s="56" t="str">
        <f t="shared" si="19"/>
        <v/>
      </c>
      <c r="CF57" s="196"/>
      <c r="CG57" s="196"/>
      <c r="CH57" s="24">
        <f t="shared" si="20"/>
        <v>0</v>
      </c>
      <c r="CI57" s="23" t="str">
        <f t="shared" si="21"/>
        <v/>
      </c>
      <c r="CJ57" s="23">
        <f t="shared" si="22"/>
        <v>0</v>
      </c>
      <c r="CL57" s="22"/>
      <c r="CM57" s="21">
        <f t="shared" si="23"/>
        <v>0</v>
      </c>
      <c r="CN57" s="21">
        <f t="shared" si="24"/>
        <v>0</v>
      </c>
      <c r="CO57" s="20" t="str">
        <f t="shared" si="25"/>
        <v/>
      </c>
      <c r="CQ57" s="19">
        <f t="shared" si="26"/>
        <v>0</v>
      </c>
      <c r="CR57" s="19">
        <f t="shared" si="27"/>
        <v>0</v>
      </c>
      <c r="CS57" s="19">
        <f t="shared" si="28"/>
        <v>0</v>
      </c>
      <c r="CT57" s="19">
        <f t="shared" si="29"/>
        <v>0</v>
      </c>
      <c r="CU57" s="19">
        <f t="shared" si="43"/>
        <v>0</v>
      </c>
      <c r="CV57" s="19">
        <f t="shared" si="43"/>
        <v>0</v>
      </c>
      <c r="CW57" s="19">
        <f t="shared" si="43"/>
        <v>0</v>
      </c>
      <c r="CX57" s="19">
        <f t="shared" si="43"/>
        <v>0</v>
      </c>
      <c r="CY57" s="19">
        <f t="shared" si="43"/>
        <v>0</v>
      </c>
      <c r="CZ57" s="19">
        <f t="shared" si="43"/>
        <v>0</v>
      </c>
      <c r="DA57" s="19">
        <f t="shared" si="43"/>
        <v>0</v>
      </c>
      <c r="DB57" s="19">
        <f t="shared" si="31"/>
        <v>0</v>
      </c>
      <c r="DC57" s="19">
        <f t="shared" si="32"/>
        <v>0</v>
      </c>
      <c r="DD57" s="19">
        <f t="shared" si="33"/>
        <v>0</v>
      </c>
      <c r="DE57" s="19">
        <f t="shared" si="34"/>
        <v>0</v>
      </c>
      <c r="DF57" s="19">
        <f t="shared" si="35"/>
        <v>0</v>
      </c>
      <c r="DG57" s="19">
        <f t="shared" si="36"/>
        <v>0</v>
      </c>
      <c r="DH57" s="19">
        <f t="shared" si="44"/>
        <v>0</v>
      </c>
      <c r="DI57" s="19">
        <f t="shared" si="44"/>
        <v>0</v>
      </c>
      <c r="DJ57" s="19">
        <f t="shared" si="44"/>
        <v>0</v>
      </c>
      <c r="DK57" s="19">
        <f t="shared" si="38"/>
        <v>0</v>
      </c>
      <c r="DL57" s="19">
        <f t="shared" si="39"/>
        <v>0</v>
      </c>
      <c r="DM57" s="19">
        <f t="shared" si="4"/>
        <v>0</v>
      </c>
    </row>
    <row r="58" spans="1:117" s="19" customFormat="1" ht="18" hidden="1" customHeight="1" x14ac:dyDescent="0.15">
      <c r="A58" s="19" t="str">
        <f t="shared" si="5"/>
        <v/>
      </c>
      <c r="B58" s="3" t="str">
        <f t="shared" si="6"/>
        <v/>
      </c>
      <c r="C58" s="63"/>
      <c r="D58" s="57"/>
      <c r="E58" s="57"/>
      <c r="F58" s="56" t="str">
        <f t="shared" si="40"/>
        <v/>
      </c>
      <c r="G58" s="116"/>
      <c r="H58" s="62"/>
      <c r="I58" s="61"/>
      <c r="J58" s="23" t="str">
        <f>IF(I58&gt;0,VLOOKUP(I58,整理番号表!$B$6:$H$11,2,FALSE),"")</f>
        <v/>
      </c>
      <c r="K58" s="60"/>
      <c r="L58" s="58" t="str">
        <f>IF(K58&gt;0,VLOOKUP(K58,整理番号表!$B$16:$N$19,2,FALSE),"")</f>
        <v/>
      </c>
      <c r="M58" s="58"/>
      <c r="N58" s="59"/>
      <c r="O58" s="58" t="str">
        <f>IF(N58&gt;0,VLOOKUP(N58,整理番号表!$B$23:$F$50,2,FALSE),"")</f>
        <v/>
      </c>
      <c r="P58" s="57"/>
      <c r="Q58" s="56" t="str">
        <f>IF(P58&gt;0,VLOOKUP(P58,整理番号表!$P$6:$Q$39,2,FALSE),"")</f>
        <v/>
      </c>
      <c r="R58" s="55"/>
      <c r="S58" s="54"/>
      <c r="T58" s="53">
        <f t="shared" si="41"/>
        <v>0</v>
      </c>
      <c r="U58" s="35"/>
      <c r="V58" s="35"/>
      <c r="W58" s="35"/>
      <c r="X58" s="35"/>
      <c r="Y58" s="35"/>
      <c r="Z58" s="35"/>
      <c r="AA58" s="35" t="str">
        <f t="shared" si="8"/>
        <v/>
      </c>
      <c r="AB58" s="52">
        <f t="shared" si="42"/>
        <v>0</v>
      </c>
      <c r="AC58" s="180" t="str">
        <f t="shared" si="10"/>
        <v/>
      </c>
      <c r="AD58" s="51" t="str">
        <f t="shared" si="11"/>
        <v/>
      </c>
      <c r="AE58" s="116"/>
      <c r="AF58" s="50" t="str">
        <f>IF(AE58&gt;0,VLOOKUP(AE58,整理番号表!$T$6:$U$14,2,FALSE),"")</f>
        <v/>
      </c>
      <c r="AG58" s="116"/>
      <c r="AH58" s="50" t="str">
        <f>IF(AG58&gt;0,VLOOKUP(AG58,整理番号表!$T$18:$W$25,2,FALSE),"")</f>
        <v/>
      </c>
      <c r="AI58" s="116"/>
      <c r="AJ58" s="49">
        <f t="shared" si="12"/>
        <v>0</v>
      </c>
      <c r="AK58" s="182"/>
      <c r="AL58" s="192">
        <f t="shared" si="13"/>
        <v>0</v>
      </c>
      <c r="AM58" s="191">
        <f t="shared" si="14"/>
        <v>0</v>
      </c>
      <c r="AN58" s="191">
        <f t="shared" si="15"/>
        <v>0</v>
      </c>
      <c r="AO58" s="191">
        <f t="shared" si="16"/>
        <v>0</v>
      </c>
      <c r="AP58" s="191">
        <f t="shared" si="17"/>
        <v>0</v>
      </c>
      <c r="AQ58" s="48"/>
      <c r="AR58" s="48"/>
      <c r="AS58" s="48"/>
      <c r="AT58" s="48"/>
      <c r="AU58" s="48"/>
      <c r="AV58" s="48"/>
      <c r="AW58" s="48"/>
      <c r="AX58" s="48"/>
      <c r="AY58" s="48"/>
      <c r="AZ58" s="48"/>
      <c r="BA58" s="48"/>
      <c r="BB58" s="48"/>
      <c r="BC58" s="48"/>
      <c r="BD58" s="48"/>
      <c r="BE58" s="48"/>
      <c r="BF58" s="48"/>
      <c r="BG58" s="47"/>
      <c r="BH58" s="117"/>
      <c r="BI58" s="45"/>
      <c r="BJ58" s="44"/>
      <c r="BK58" s="45"/>
      <c r="BL58" s="44"/>
      <c r="BM58" s="46"/>
      <c r="BN58" s="46"/>
      <c r="BO58" s="46"/>
      <c r="BP58" s="116"/>
      <c r="BQ58" s="45"/>
      <c r="BR58" s="44"/>
      <c r="BS58" s="45"/>
      <c r="BT58" s="44"/>
      <c r="BU58" s="116"/>
      <c r="BV58" s="116"/>
      <c r="BW58" s="116"/>
      <c r="BX58" s="116"/>
      <c r="BY58" s="116"/>
      <c r="BZ58" s="116"/>
      <c r="CA58" s="116"/>
      <c r="CB58" s="209"/>
      <c r="CC58" s="212"/>
      <c r="CD58" s="19">
        <f t="shared" si="18"/>
        <v>0</v>
      </c>
      <c r="CE58" s="56" t="str">
        <f t="shared" si="19"/>
        <v/>
      </c>
      <c r="CF58" s="196"/>
      <c r="CG58" s="196"/>
      <c r="CH58" s="24">
        <f t="shared" si="20"/>
        <v>0</v>
      </c>
      <c r="CI58" s="23" t="str">
        <f t="shared" si="21"/>
        <v/>
      </c>
      <c r="CJ58" s="23">
        <f t="shared" si="22"/>
        <v>0</v>
      </c>
      <c r="CL58" s="22"/>
      <c r="CM58" s="21">
        <f t="shared" si="23"/>
        <v>0</v>
      </c>
      <c r="CN58" s="21">
        <f t="shared" si="24"/>
        <v>0</v>
      </c>
      <c r="CO58" s="20" t="str">
        <f t="shared" si="25"/>
        <v/>
      </c>
      <c r="CQ58" s="19">
        <f t="shared" si="26"/>
        <v>0</v>
      </c>
      <c r="CR58" s="19">
        <f t="shared" si="27"/>
        <v>0</v>
      </c>
      <c r="CS58" s="19">
        <f t="shared" si="28"/>
        <v>0</v>
      </c>
      <c r="CT58" s="19">
        <f t="shared" si="29"/>
        <v>0</v>
      </c>
      <c r="CU58" s="19">
        <f t="shared" si="43"/>
        <v>0</v>
      </c>
      <c r="CV58" s="19">
        <f t="shared" si="43"/>
        <v>0</v>
      </c>
      <c r="CW58" s="19">
        <f t="shared" si="43"/>
        <v>0</v>
      </c>
      <c r="CX58" s="19">
        <f t="shared" si="43"/>
        <v>0</v>
      </c>
      <c r="CY58" s="19">
        <f t="shared" si="43"/>
        <v>0</v>
      </c>
      <c r="CZ58" s="19">
        <f t="shared" si="43"/>
        <v>0</v>
      </c>
      <c r="DA58" s="19">
        <f t="shared" si="43"/>
        <v>0</v>
      </c>
      <c r="DB58" s="19">
        <f t="shared" si="31"/>
        <v>0</v>
      </c>
      <c r="DC58" s="19">
        <f t="shared" si="32"/>
        <v>0</v>
      </c>
      <c r="DD58" s="19">
        <f t="shared" si="33"/>
        <v>0</v>
      </c>
      <c r="DE58" s="19">
        <f t="shared" si="34"/>
        <v>0</v>
      </c>
      <c r="DF58" s="19">
        <f t="shared" si="35"/>
        <v>0</v>
      </c>
      <c r="DG58" s="19">
        <f t="shared" si="36"/>
        <v>0</v>
      </c>
      <c r="DH58" s="19">
        <f t="shared" si="44"/>
        <v>0</v>
      </c>
      <c r="DI58" s="19">
        <f t="shared" si="44"/>
        <v>0</v>
      </c>
      <c r="DJ58" s="19">
        <f t="shared" si="44"/>
        <v>0</v>
      </c>
      <c r="DK58" s="19">
        <f t="shared" si="38"/>
        <v>0</v>
      </c>
      <c r="DL58" s="19">
        <f t="shared" si="39"/>
        <v>0</v>
      </c>
      <c r="DM58" s="19">
        <f t="shared" si="4"/>
        <v>0</v>
      </c>
    </row>
    <row r="59" spans="1:117" s="19" customFormat="1" ht="18" hidden="1" customHeight="1" x14ac:dyDescent="0.15">
      <c r="A59" s="19" t="str">
        <f t="shared" si="5"/>
        <v/>
      </c>
      <c r="B59" s="3" t="str">
        <f t="shared" si="6"/>
        <v/>
      </c>
      <c r="C59" s="63"/>
      <c r="D59" s="57"/>
      <c r="E59" s="57"/>
      <c r="F59" s="56" t="str">
        <f t="shared" si="40"/>
        <v/>
      </c>
      <c r="G59" s="116"/>
      <c r="H59" s="62"/>
      <c r="I59" s="61"/>
      <c r="J59" s="23" t="str">
        <f>IF(I59&gt;0,VLOOKUP(I59,整理番号表!$B$6:$H$11,2,FALSE),"")</f>
        <v/>
      </c>
      <c r="K59" s="60"/>
      <c r="L59" s="58" t="str">
        <f>IF(K59&gt;0,VLOOKUP(K59,整理番号表!$B$16:$N$19,2,FALSE),"")</f>
        <v/>
      </c>
      <c r="M59" s="58"/>
      <c r="N59" s="59"/>
      <c r="O59" s="58" t="str">
        <f>IF(N59&gt;0,VLOOKUP(N59,整理番号表!$B$23:$F$50,2,FALSE),"")</f>
        <v/>
      </c>
      <c r="P59" s="57"/>
      <c r="Q59" s="56" t="str">
        <f>IF(P59&gt;0,VLOOKUP(P59,整理番号表!$P$6:$Q$39,2,FALSE),"")</f>
        <v/>
      </c>
      <c r="R59" s="55"/>
      <c r="S59" s="54"/>
      <c r="T59" s="53">
        <f t="shared" si="41"/>
        <v>0</v>
      </c>
      <c r="U59" s="35"/>
      <c r="V59" s="35"/>
      <c r="W59" s="35"/>
      <c r="X59" s="35"/>
      <c r="Y59" s="35"/>
      <c r="Z59" s="35"/>
      <c r="AA59" s="35" t="str">
        <f t="shared" si="8"/>
        <v/>
      </c>
      <c r="AB59" s="52">
        <f t="shared" si="42"/>
        <v>0</v>
      </c>
      <c r="AC59" s="180" t="str">
        <f t="shared" si="10"/>
        <v/>
      </c>
      <c r="AD59" s="51" t="str">
        <f t="shared" si="11"/>
        <v/>
      </c>
      <c r="AE59" s="116"/>
      <c r="AF59" s="50" t="str">
        <f>IF(AE59&gt;0,VLOOKUP(AE59,整理番号表!$T$6:$U$14,2,FALSE),"")</f>
        <v/>
      </c>
      <c r="AG59" s="116"/>
      <c r="AH59" s="50" t="str">
        <f>IF(AG59&gt;0,VLOOKUP(AG59,整理番号表!$T$18:$W$25,2,FALSE),"")</f>
        <v/>
      </c>
      <c r="AI59" s="116"/>
      <c r="AJ59" s="49">
        <f t="shared" si="12"/>
        <v>0</v>
      </c>
      <c r="AK59" s="182"/>
      <c r="AL59" s="192">
        <f t="shared" si="13"/>
        <v>0</v>
      </c>
      <c r="AM59" s="191">
        <f t="shared" si="14"/>
        <v>0</v>
      </c>
      <c r="AN59" s="191">
        <f t="shared" si="15"/>
        <v>0</v>
      </c>
      <c r="AO59" s="191">
        <f t="shared" si="16"/>
        <v>0</v>
      </c>
      <c r="AP59" s="191">
        <f t="shared" si="17"/>
        <v>0</v>
      </c>
      <c r="AQ59" s="48"/>
      <c r="AR59" s="48"/>
      <c r="AS59" s="48"/>
      <c r="AT59" s="48"/>
      <c r="AU59" s="48"/>
      <c r="AV59" s="48"/>
      <c r="AW59" s="48"/>
      <c r="AX59" s="48"/>
      <c r="AY59" s="48"/>
      <c r="AZ59" s="48"/>
      <c r="BA59" s="48"/>
      <c r="BB59" s="48"/>
      <c r="BC59" s="48"/>
      <c r="BD59" s="48"/>
      <c r="BE59" s="48"/>
      <c r="BF59" s="48"/>
      <c r="BG59" s="47"/>
      <c r="BH59" s="117"/>
      <c r="BI59" s="45"/>
      <c r="BJ59" s="44"/>
      <c r="BK59" s="45"/>
      <c r="BL59" s="44"/>
      <c r="BM59" s="46"/>
      <c r="BN59" s="46"/>
      <c r="BO59" s="46"/>
      <c r="BP59" s="116"/>
      <c r="BQ59" s="45"/>
      <c r="BR59" s="44"/>
      <c r="BS59" s="45"/>
      <c r="BT59" s="44"/>
      <c r="BU59" s="116"/>
      <c r="BV59" s="116"/>
      <c r="BW59" s="116"/>
      <c r="BX59" s="116"/>
      <c r="BY59" s="116"/>
      <c r="BZ59" s="116"/>
      <c r="CA59" s="116"/>
      <c r="CB59" s="209"/>
      <c r="CC59" s="212"/>
      <c r="CD59" s="19">
        <f t="shared" si="18"/>
        <v>0</v>
      </c>
      <c r="CE59" s="56" t="str">
        <f t="shared" si="19"/>
        <v/>
      </c>
      <c r="CF59" s="196"/>
      <c r="CG59" s="196"/>
      <c r="CH59" s="24">
        <f t="shared" si="20"/>
        <v>0</v>
      </c>
      <c r="CI59" s="23" t="str">
        <f t="shared" si="21"/>
        <v/>
      </c>
      <c r="CJ59" s="23">
        <f t="shared" si="22"/>
        <v>0</v>
      </c>
      <c r="CL59" s="22"/>
      <c r="CM59" s="21">
        <f t="shared" si="23"/>
        <v>0</v>
      </c>
      <c r="CN59" s="21">
        <f t="shared" si="24"/>
        <v>0</v>
      </c>
      <c r="CO59" s="20" t="str">
        <f t="shared" si="25"/>
        <v/>
      </c>
      <c r="CQ59" s="19">
        <f t="shared" si="26"/>
        <v>0</v>
      </c>
      <c r="CR59" s="19">
        <f t="shared" si="27"/>
        <v>0</v>
      </c>
      <c r="CS59" s="19">
        <f t="shared" si="28"/>
        <v>0</v>
      </c>
      <c r="CT59" s="19">
        <f t="shared" si="29"/>
        <v>0</v>
      </c>
      <c r="CU59" s="19">
        <f t="shared" si="43"/>
        <v>0</v>
      </c>
      <c r="CV59" s="19">
        <f t="shared" si="43"/>
        <v>0</v>
      </c>
      <c r="CW59" s="19">
        <f t="shared" si="43"/>
        <v>0</v>
      </c>
      <c r="CX59" s="19">
        <f t="shared" si="43"/>
        <v>0</v>
      </c>
      <c r="CY59" s="19">
        <f t="shared" si="43"/>
        <v>0</v>
      </c>
      <c r="CZ59" s="19">
        <f t="shared" si="43"/>
        <v>0</v>
      </c>
      <c r="DA59" s="19">
        <f t="shared" si="43"/>
        <v>0</v>
      </c>
      <c r="DB59" s="19">
        <f t="shared" si="31"/>
        <v>0</v>
      </c>
      <c r="DC59" s="19">
        <f t="shared" si="32"/>
        <v>0</v>
      </c>
      <c r="DD59" s="19">
        <f t="shared" si="33"/>
        <v>0</v>
      </c>
      <c r="DE59" s="19">
        <f t="shared" si="34"/>
        <v>0</v>
      </c>
      <c r="DF59" s="19">
        <f t="shared" si="35"/>
        <v>0</v>
      </c>
      <c r="DG59" s="19">
        <f t="shared" si="36"/>
        <v>0</v>
      </c>
      <c r="DH59" s="19">
        <f t="shared" si="44"/>
        <v>0</v>
      </c>
      <c r="DI59" s="19">
        <f t="shared" si="44"/>
        <v>0</v>
      </c>
      <c r="DJ59" s="19">
        <f t="shared" si="44"/>
        <v>0</v>
      </c>
      <c r="DK59" s="19">
        <f t="shared" si="38"/>
        <v>0</v>
      </c>
      <c r="DL59" s="19">
        <f t="shared" si="39"/>
        <v>0</v>
      </c>
      <c r="DM59" s="19">
        <f t="shared" si="4"/>
        <v>0</v>
      </c>
    </row>
    <row r="60" spans="1:117" s="19" customFormat="1" ht="18" hidden="1" customHeight="1" x14ac:dyDescent="0.15">
      <c r="A60" s="19" t="str">
        <f t="shared" si="5"/>
        <v/>
      </c>
      <c r="B60" s="3" t="str">
        <f t="shared" si="6"/>
        <v/>
      </c>
      <c r="C60" s="63"/>
      <c r="D60" s="57"/>
      <c r="E60" s="57"/>
      <c r="F60" s="56" t="str">
        <f t="shared" si="40"/>
        <v/>
      </c>
      <c r="G60" s="116"/>
      <c r="H60" s="62"/>
      <c r="I60" s="61"/>
      <c r="J60" s="23" t="str">
        <f>IF(I60&gt;0,VLOOKUP(I60,整理番号表!$B$6:$H$11,2,FALSE),"")</f>
        <v/>
      </c>
      <c r="K60" s="60"/>
      <c r="L60" s="58" t="str">
        <f>IF(K60&gt;0,VLOOKUP(K60,整理番号表!$B$16:$N$19,2,FALSE),"")</f>
        <v/>
      </c>
      <c r="M60" s="58"/>
      <c r="N60" s="59"/>
      <c r="O60" s="58" t="str">
        <f>IF(N60&gt;0,VLOOKUP(N60,整理番号表!$B$23:$F$50,2,FALSE),"")</f>
        <v/>
      </c>
      <c r="P60" s="57"/>
      <c r="Q60" s="56" t="str">
        <f>IF(P60&gt;0,VLOOKUP(P60,整理番号表!$P$6:$Q$39,2,FALSE),"")</f>
        <v/>
      </c>
      <c r="R60" s="55"/>
      <c r="S60" s="54"/>
      <c r="T60" s="53">
        <f t="shared" si="41"/>
        <v>0</v>
      </c>
      <c r="U60" s="35"/>
      <c r="V60" s="35"/>
      <c r="W60" s="35"/>
      <c r="X60" s="35"/>
      <c r="Y60" s="35"/>
      <c r="Z60" s="35"/>
      <c r="AA60" s="35" t="str">
        <f t="shared" si="8"/>
        <v/>
      </c>
      <c r="AB60" s="52">
        <f t="shared" si="42"/>
        <v>0</v>
      </c>
      <c r="AC60" s="180" t="str">
        <f t="shared" si="10"/>
        <v/>
      </c>
      <c r="AD60" s="51" t="str">
        <f t="shared" si="11"/>
        <v/>
      </c>
      <c r="AE60" s="116"/>
      <c r="AF60" s="50" t="str">
        <f>IF(AE60&gt;0,VLOOKUP(AE60,整理番号表!$T$6:$U$14,2,FALSE),"")</f>
        <v/>
      </c>
      <c r="AG60" s="116"/>
      <c r="AH60" s="50" t="str">
        <f>IF(AG60&gt;0,VLOOKUP(AG60,整理番号表!$T$18:$W$25,2,FALSE),"")</f>
        <v/>
      </c>
      <c r="AI60" s="116"/>
      <c r="AJ60" s="49">
        <f t="shared" si="12"/>
        <v>0</v>
      </c>
      <c r="AK60" s="182"/>
      <c r="AL60" s="192">
        <f t="shared" si="13"/>
        <v>0</v>
      </c>
      <c r="AM60" s="191">
        <f t="shared" si="14"/>
        <v>0</v>
      </c>
      <c r="AN60" s="191">
        <f t="shared" si="15"/>
        <v>0</v>
      </c>
      <c r="AO60" s="191">
        <f t="shared" si="16"/>
        <v>0</v>
      </c>
      <c r="AP60" s="191">
        <f t="shared" si="17"/>
        <v>0</v>
      </c>
      <c r="AQ60" s="48"/>
      <c r="AR60" s="48"/>
      <c r="AS60" s="48"/>
      <c r="AT60" s="48"/>
      <c r="AU60" s="48"/>
      <c r="AV60" s="48"/>
      <c r="AW60" s="48"/>
      <c r="AX60" s="48"/>
      <c r="AY60" s="48"/>
      <c r="AZ60" s="48"/>
      <c r="BA60" s="48"/>
      <c r="BB60" s="48"/>
      <c r="BC60" s="48"/>
      <c r="BD60" s="48"/>
      <c r="BE60" s="48"/>
      <c r="BF60" s="48"/>
      <c r="BG60" s="47"/>
      <c r="BH60" s="117"/>
      <c r="BI60" s="45"/>
      <c r="BJ60" s="44"/>
      <c r="BK60" s="45"/>
      <c r="BL60" s="44"/>
      <c r="BM60" s="46"/>
      <c r="BN60" s="46"/>
      <c r="BO60" s="46"/>
      <c r="BP60" s="116"/>
      <c r="BQ60" s="45"/>
      <c r="BR60" s="44"/>
      <c r="BS60" s="45"/>
      <c r="BT60" s="44"/>
      <c r="BU60" s="116"/>
      <c r="BV60" s="116"/>
      <c r="BW60" s="116"/>
      <c r="BX60" s="116"/>
      <c r="BY60" s="116"/>
      <c r="BZ60" s="116"/>
      <c r="CA60" s="116"/>
      <c r="CB60" s="209"/>
      <c r="CC60" s="212"/>
      <c r="CD60" s="19">
        <f t="shared" si="18"/>
        <v>0</v>
      </c>
      <c r="CE60" s="56" t="str">
        <f t="shared" si="19"/>
        <v/>
      </c>
      <c r="CF60" s="196"/>
      <c r="CG60" s="196"/>
      <c r="CH60" s="24">
        <f t="shared" si="20"/>
        <v>0</v>
      </c>
      <c r="CI60" s="23" t="str">
        <f t="shared" si="21"/>
        <v/>
      </c>
      <c r="CJ60" s="23">
        <f t="shared" si="22"/>
        <v>0</v>
      </c>
      <c r="CL60" s="22"/>
      <c r="CM60" s="21">
        <f t="shared" si="23"/>
        <v>0</v>
      </c>
      <c r="CN60" s="21">
        <f t="shared" si="24"/>
        <v>0</v>
      </c>
      <c r="CO60" s="20" t="str">
        <f t="shared" si="25"/>
        <v/>
      </c>
      <c r="CQ60" s="19">
        <f t="shared" si="26"/>
        <v>0</v>
      </c>
      <c r="CR60" s="19">
        <f t="shared" si="27"/>
        <v>0</v>
      </c>
      <c r="CS60" s="19">
        <f t="shared" si="28"/>
        <v>0</v>
      </c>
      <c r="CT60" s="19">
        <f t="shared" si="29"/>
        <v>0</v>
      </c>
      <c r="CU60" s="19">
        <f t="shared" si="43"/>
        <v>0</v>
      </c>
      <c r="CV60" s="19">
        <f t="shared" si="43"/>
        <v>0</v>
      </c>
      <c r="CW60" s="19">
        <f t="shared" si="43"/>
        <v>0</v>
      </c>
      <c r="CX60" s="19">
        <f t="shared" si="43"/>
        <v>0</v>
      </c>
      <c r="CY60" s="19">
        <f t="shared" si="43"/>
        <v>0</v>
      </c>
      <c r="CZ60" s="19">
        <f t="shared" si="43"/>
        <v>0</v>
      </c>
      <c r="DA60" s="19">
        <f t="shared" si="43"/>
        <v>0</v>
      </c>
      <c r="DB60" s="19">
        <f t="shared" si="31"/>
        <v>0</v>
      </c>
      <c r="DC60" s="19">
        <f t="shared" si="32"/>
        <v>0</v>
      </c>
      <c r="DD60" s="19">
        <f t="shared" si="33"/>
        <v>0</v>
      </c>
      <c r="DE60" s="19">
        <f t="shared" si="34"/>
        <v>0</v>
      </c>
      <c r="DF60" s="19">
        <f t="shared" si="35"/>
        <v>0</v>
      </c>
      <c r="DG60" s="19">
        <f t="shared" si="36"/>
        <v>0</v>
      </c>
      <c r="DH60" s="19">
        <f t="shared" si="44"/>
        <v>0</v>
      </c>
      <c r="DI60" s="19">
        <f t="shared" si="44"/>
        <v>0</v>
      </c>
      <c r="DJ60" s="19">
        <f t="shared" si="44"/>
        <v>0</v>
      </c>
      <c r="DK60" s="19">
        <f t="shared" si="38"/>
        <v>0</v>
      </c>
      <c r="DL60" s="19">
        <f t="shared" si="39"/>
        <v>0</v>
      </c>
      <c r="DM60" s="19">
        <f t="shared" si="4"/>
        <v>0</v>
      </c>
    </row>
    <row r="61" spans="1:117" s="19" customFormat="1" ht="18" hidden="1" customHeight="1" x14ac:dyDescent="0.15">
      <c r="A61" s="19" t="str">
        <f t="shared" si="5"/>
        <v/>
      </c>
      <c r="B61" s="3" t="str">
        <f t="shared" si="6"/>
        <v/>
      </c>
      <c r="C61" s="63"/>
      <c r="D61" s="57"/>
      <c r="E61" s="57"/>
      <c r="F61" s="56" t="str">
        <f t="shared" si="40"/>
        <v/>
      </c>
      <c r="G61" s="116"/>
      <c r="H61" s="62"/>
      <c r="I61" s="61"/>
      <c r="J61" s="23" t="str">
        <f>IF(I61&gt;0,VLOOKUP(I61,整理番号表!$B$6:$H$11,2,FALSE),"")</f>
        <v/>
      </c>
      <c r="K61" s="60"/>
      <c r="L61" s="58" t="str">
        <f>IF(K61&gt;0,VLOOKUP(K61,整理番号表!$B$16:$N$19,2,FALSE),"")</f>
        <v/>
      </c>
      <c r="M61" s="58"/>
      <c r="N61" s="59"/>
      <c r="O61" s="58" t="str">
        <f>IF(N61&gt;0,VLOOKUP(N61,整理番号表!$B$23:$F$50,2,FALSE),"")</f>
        <v/>
      </c>
      <c r="P61" s="57"/>
      <c r="Q61" s="56" t="str">
        <f>IF(P61&gt;0,VLOOKUP(P61,整理番号表!$P$6:$Q$39,2,FALSE),"")</f>
        <v/>
      </c>
      <c r="R61" s="55"/>
      <c r="S61" s="54"/>
      <c r="T61" s="53">
        <f t="shared" si="41"/>
        <v>0</v>
      </c>
      <c r="U61" s="35"/>
      <c r="V61" s="35"/>
      <c r="W61" s="35"/>
      <c r="X61" s="35"/>
      <c r="Y61" s="35"/>
      <c r="Z61" s="35"/>
      <c r="AA61" s="35" t="str">
        <f t="shared" si="8"/>
        <v/>
      </c>
      <c r="AB61" s="52">
        <f t="shared" si="42"/>
        <v>0</v>
      </c>
      <c r="AC61" s="180" t="str">
        <f t="shared" si="10"/>
        <v/>
      </c>
      <c r="AD61" s="51" t="str">
        <f t="shared" si="11"/>
        <v/>
      </c>
      <c r="AE61" s="116"/>
      <c r="AF61" s="50" t="str">
        <f>IF(AE61&gt;0,VLOOKUP(AE61,整理番号表!$T$6:$U$14,2,FALSE),"")</f>
        <v/>
      </c>
      <c r="AG61" s="116"/>
      <c r="AH61" s="50" t="str">
        <f>IF(AG61&gt;0,VLOOKUP(AG61,整理番号表!$T$18:$W$25,2,FALSE),"")</f>
        <v/>
      </c>
      <c r="AI61" s="116"/>
      <c r="AJ61" s="49">
        <f t="shared" si="12"/>
        <v>0</v>
      </c>
      <c r="AK61" s="182"/>
      <c r="AL61" s="192">
        <f t="shared" si="13"/>
        <v>0</v>
      </c>
      <c r="AM61" s="191">
        <f t="shared" si="14"/>
        <v>0</v>
      </c>
      <c r="AN61" s="191">
        <f t="shared" si="15"/>
        <v>0</v>
      </c>
      <c r="AO61" s="191">
        <f t="shared" si="16"/>
        <v>0</v>
      </c>
      <c r="AP61" s="191">
        <f t="shared" si="17"/>
        <v>0</v>
      </c>
      <c r="AQ61" s="48"/>
      <c r="AR61" s="48"/>
      <c r="AS61" s="48"/>
      <c r="AT61" s="48"/>
      <c r="AU61" s="48"/>
      <c r="AV61" s="48"/>
      <c r="AW61" s="48"/>
      <c r="AX61" s="48"/>
      <c r="AY61" s="48"/>
      <c r="AZ61" s="48"/>
      <c r="BA61" s="48"/>
      <c r="BB61" s="48"/>
      <c r="BC61" s="48"/>
      <c r="BD61" s="48"/>
      <c r="BE61" s="48"/>
      <c r="BF61" s="48"/>
      <c r="BG61" s="47"/>
      <c r="BH61" s="117"/>
      <c r="BI61" s="45"/>
      <c r="BJ61" s="44"/>
      <c r="BK61" s="45"/>
      <c r="BL61" s="44"/>
      <c r="BM61" s="46"/>
      <c r="BN61" s="46"/>
      <c r="BO61" s="46"/>
      <c r="BP61" s="116"/>
      <c r="BQ61" s="45"/>
      <c r="BR61" s="44"/>
      <c r="BS61" s="45"/>
      <c r="BT61" s="44"/>
      <c r="BU61" s="116"/>
      <c r="BV61" s="116"/>
      <c r="BW61" s="116"/>
      <c r="BX61" s="116"/>
      <c r="BY61" s="116"/>
      <c r="BZ61" s="116"/>
      <c r="CA61" s="116"/>
      <c r="CB61" s="209"/>
      <c r="CC61" s="212"/>
      <c r="CD61" s="19">
        <f t="shared" si="18"/>
        <v>0</v>
      </c>
      <c r="CE61" s="56" t="str">
        <f t="shared" si="19"/>
        <v/>
      </c>
      <c r="CF61" s="196"/>
      <c r="CG61" s="196"/>
      <c r="CH61" s="24">
        <f t="shared" si="20"/>
        <v>0</v>
      </c>
      <c r="CI61" s="23" t="str">
        <f t="shared" si="21"/>
        <v/>
      </c>
      <c r="CJ61" s="23">
        <f t="shared" si="22"/>
        <v>0</v>
      </c>
      <c r="CL61" s="22"/>
      <c r="CM61" s="21">
        <f t="shared" si="23"/>
        <v>0</v>
      </c>
      <c r="CN61" s="21">
        <f t="shared" si="24"/>
        <v>0</v>
      </c>
      <c r="CO61" s="20" t="str">
        <f t="shared" si="25"/>
        <v/>
      </c>
      <c r="CQ61" s="19">
        <f t="shared" si="26"/>
        <v>0</v>
      </c>
      <c r="CR61" s="19">
        <f t="shared" si="27"/>
        <v>0</v>
      </c>
      <c r="CS61" s="19">
        <f t="shared" si="28"/>
        <v>0</v>
      </c>
      <c r="CT61" s="19">
        <f t="shared" si="29"/>
        <v>0</v>
      </c>
      <c r="CU61" s="19">
        <f t="shared" si="43"/>
        <v>0</v>
      </c>
      <c r="CV61" s="19">
        <f t="shared" si="43"/>
        <v>0</v>
      </c>
      <c r="CW61" s="19">
        <f t="shared" si="43"/>
        <v>0</v>
      </c>
      <c r="CX61" s="19">
        <f t="shared" si="43"/>
        <v>0</v>
      </c>
      <c r="CY61" s="19">
        <f t="shared" si="43"/>
        <v>0</v>
      </c>
      <c r="CZ61" s="19">
        <f t="shared" si="43"/>
        <v>0</v>
      </c>
      <c r="DA61" s="19">
        <f t="shared" si="43"/>
        <v>0</v>
      </c>
      <c r="DB61" s="19">
        <f t="shared" si="31"/>
        <v>0</v>
      </c>
      <c r="DC61" s="19">
        <f t="shared" si="32"/>
        <v>0</v>
      </c>
      <c r="DD61" s="19">
        <f t="shared" si="33"/>
        <v>0</v>
      </c>
      <c r="DE61" s="19">
        <f t="shared" si="34"/>
        <v>0</v>
      </c>
      <c r="DF61" s="19">
        <f t="shared" si="35"/>
        <v>0</v>
      </c>
      <c r="DG61" s="19">
        <f t="shared" si="36"/>
        <v>0</v>
      </c>
      <c r="DH61" s="19">
        <f t="shared" si="44"/>
        <v>0</v>
      </c>
      <c r="DI61" s="19">
        <f t="shared" si="44"/>
        <v>0</v>
      </c>
      <c r="DJ61" s="19">
        <f t="shared" si="44"/>
        <v>0</v>
      </c>
      <c r="DK61" s="19">
        <f t="shared" si="38"/>
        <v>0</v>
      </c>
      <c r="DL61" s="19">
        <f t="shared" si="39"/>
        <v>0</v>
      </c>
      <c r="DM61" s="19">
        <f t="shared" si="4"/>
        <v>0</v>
      </c>
    </row>
    <row r="62" spans="1:117" s="19" customFormat="1" ht="18" hidden="1" customHeight="1" x14ac:dyDescent="0.15">
      <c r="A62" s="19" t="str">
        <f t="shared" si="5"/>
        <v/>
      </c>
      <c r="B62" s="3" t="str">
        <f t="shared" si="6"/>
        <v/>
      </c>
      <c r="C62" s="63"/>
      <c r="D62" s="57"/>
      <c r="E62" s="57"/>
      <c r="F62" s="56" t="str">
        <f t="shared" si="40"/>
        <v/>
      </c>
      <c r="G62" s="116"/>
      <c r="H62" s="62"/>
      <c r="I62" s="61"/>
      <c r="J62" s="23" t="str">
        <f>IF(I62&gt;0,VLOOKUP(I62,整理番号表!$B$6:$H$11,2,FALSE),"")</f>
        <v/>
      </c>
      <c r="K62" s="60"/>
      <c r="L62" s="58" t="str">
        <f>IF(K62&gt;0,VLOOKUP(K62,整理番号表!$B$16:$N$19,2,FALSE),"")</f>
        <v/>
      </c>
      <c r="M62" s="58"/>
      <c r="N62" s="59"/>
      <c r="O62" s="58" t="str">
        <f>IF(N62&gt;0,VLOOKUP(N62,整理番号表!$B$23:$F$50,2,FALSE),"")</f>
        <v/>
      </c>
      <c r="P62" s="57"/>
      <c r="Q62" s="56" t="str">
        <f>IF(P62&gt;0,VLOOKUP(P62,整理番号表!$P$6:$Q$39,2,FALSE),"")</f>
        <v/>
      </c>
      <c r="R62" s="55"/>
      <c r="S62" s="54"/>
      <c r="T62" s="53">
        <f t="shared" si="41"/>
        <v>0</v>
      </c>
      <c r="U62" s="35"/>
      <c r="V62" s="35"/>
      <c r="W62" s="35"/>
      <c r="X62" s="35"/>
      <c r="Y62" s="35"/>
      <c r="Z62" s="35"/>
      <c r="AA62" s="35" t="str">
        <f t="shared" si="8"/>
        <v/>
      </c>
      <c r="AB62" s="52">
        <f t="shared" si="42"/>
        <v>0</v>
      </c>
      <c r="AC62" s="180" t="str">
        <f t="shared" si="10"/>
        <v/>
      </c>
      <c r="AD62" s="51" t="str">
        <f t="shared" si="11"/>
        <v/>
      </c>
      <c r="AE62" s="116"/>
      <c r="AF62" s="50" t="str">
        <f>IF(AE62&gt;0,VLOOKUP(AE62,整理番号表!$T$6:$U$14,2,FALSE),"")</f>
        <v/>
      </c>
      <c r="AG62" s="116"/>
      <c r="AH62" s="50" t="str">
        <f>IF(AG62&gt;0,VLOOKUP(AG62,整理番号表!$T$18:$W$25,2,FALSE),"")</f>
        <v/>
      </c>
      <c r="AI62" s="116"/>
      <c r="AJ62" s="49">
        <f t="shared" si="12"/>
        <v>0</v>
      </c>
      <c r="AK62" s="182"/>
      <c r="AL62" s="192">
        <f t="shared" si="13"/>
        <v>0</v>
      </c>
      <c r="AM62" s="191">
        <f t="shared" si="14"/>
        <v>0</v>
      </c>
      <c r="AN62" s="191">
        <f t="shared" si="15"/>
        <v>0</v>
      </c>
      <c r="AO62" s="191">
        <f t="shared" si="16"/>
        <v>0</v>
      </c>
      <c r="AP62" s="191">
        <f t="shared" si="17"/>
        <v>0</v>
      </c>
      <c r="AQ62" s="48"/>
      <c r="AR62" s="48"/>
      <c r="AS62" s="48"/>
      <c r="AT62" s="48"/>
      <c r="AU62" s="48"/>
      <c r="AV62" s="48"/>
      <c r="AW62" s="48"/>
      <c r="AX62" s="48"/>
      <c r="AY62" s="48"/>
      <c r="AZ62" s="48"/>
      <c r="BA62" s="48"/>
      <c r="BB62" s="48"/>
      <c r="BC62" s="48"/>
      <c r="BD62" s="48"/>
      <c r="BE62" s="48"/>
      <c r="BF62" s="48"/>
      <c r="BG62" s="47"/>
      <c r="BH62" s="117"/>
      <c r="BI62" s="45"/>
      <c r="BJ62" s="44"/>
      <c r="BK62" s="45"/>
      <c r="BL62" s="44"/>
      <c r="BM62" s="46"/>
      <c r="BN62" s="46"/>
      <c r="BO62" s="46"/>
      <c r="BP62" s="116"/>
      <c r="BQ62" s="45"/>
      <c r="BR62" s="44"/>
      <c r="BS62" s="45"/>
      <c r="BT62" s="44"/>
      <c r="BU62" s="116"/>
      <c r="BV62" s="116"/>
      <c r="BW62" s="116"/>
      <c r="BX62" s="116"/>
      <c r="BY62" s="116"/>
      <c r="BZ62" s="116"/>
      <c r="CA62" s="116"/>
      <c r="CB62" s="209"/>
      <c r="CC62" s="212"/>
      <c r="CD62" s="19">
        <f t="shared" si="18"/>
        <v>0</v>
      </c>
      <c r="CE62" s="56" t="str">
        <f t="shared" si="19"/>
        <v/>
      </c>
      <c r="CF62" s="196"/>
      <c r="CG62" s="196"/>
      <c r="CH62" s="24">
        <f t="shared" si="20"/>
        <v>0</v>
      </c>
      <c r="CI62" s="23" t="str">
        <f t="shared" si="21"/>
        <v/>
      </c>
      <c r="CJ62" s="23">
        <f t="shared" si="22"/>
        <v>0</v>
      </c>
      <c r="CL62" s="22"/>
      <c r="CM62" s="21">
        <f t="shared" si="23"/>
        <v>0</v>
      </c>
      <c r="CN62" s="21">
        <f t="shared" si="24"/>
        <v>0</v>
      </c>
      <c r="CO62" s="20" t="str">
        <f t="shared" si="25"/>
        <v/>
      </c>
      <c r="CQ62" s="19">
        <f t="shared" si="26"/>
        <v>0</v>
      </c>
      <c r="CR62" s="19">
        <f t="shared" si="27"/>
        <v>0</v>
      </c>
      <c r="CS62" s="19">
        <f t="shared" si="28"/>
        <v>0</v>
      </c>
      <c r="CT62" s="19">
        <f t="shared" si="29"/>
        <v>0</v>
      </c>
      <c r="CU62" s="19">
        <f t="shared" si="43"/>
        <v>0</v>
      </c>
      <c r="CV62" s="19">
        <f t="shared" si="43"/>
        <v>0</v>
      </c>
      <c r="CW62" s="19">
        <f t="shared" si="43"/>
        <v>0</v>
      </c>
      <c r="CX62" s="19">
        <f t="shared" si="43"/>
        <v>0</v>
      </c>
      <c r="CY62" s="19">
        <f t="shared" si="43"/>
        <v>0</v>
      </c>
      <c r="CZ62" s="19">
        <f t="shared" si="43"/>
        <v>0</v>
      </c>
      <c r="DA62" s="19">
        <f t="shared" si="43"/>
        <v>0</v>
      </c>
      <c r="DB62" s="19">
        <f t="shared" si="31"/>
        <v>0</v>
      </c>
      <c r="DC62" s="19">
        <f t="shared" si="32"/>
        <v>0</v>
      </c>
      <c r="DD62" s="19">
        <f t="shared" si="33"/>
        <v>0</v>
      </c>
      <c r="DE62" s="19">
        <f t="shared" si="34"/>
        <v>0</v>
      </c>
      <c r="DF62" s="19">
        <f t="shared" si="35"/>
        <v>0</v>
      </c>
      <c r="DG62" s="19">
        <f t="shared" si="36"/>
        <v>0</v>
      </c>
      <c r="DH62" s="19">
        <f t="shared" si="44"/>
        <v>0</v>
      </c>
      <c r="DI62" s="19">
        <f t="shared" si="44"/>
        <v>0</v>
      </c>
      <c r="DJ62" s="19">
        <f t="shared" si="44"/>
        <v>0</v>
      </c>
      <c r="DK62" s="19">
        <f t="shared" si="38"/>
        <v>0</v>
      </c>
      <c r="DL62" s="19">
        <f t="shared" si="39"/>
        <v>0</v>
      </c>
      <c r="DM62" s="19">
        <f t="shared" si="4"/>
        <v>0</v>
      </c>
    </row>
    <row r="63" spans="1:117" s="19" customFormat="1" ht="18" hidden="1" customHeight="1" x14ac:dyDescent="0.15">
      <c r="A63" s="19" t="str">
        <f t="shared" si="5"/>
        <v/>
      </c>
      <c r="B63" s="3" t="str">
        <f t="shared" si="6"/>
        <v/>
      </c>
      <c r="C63" s="63"/>
      <c r="D63" s="57"/>
      <c r="E63" s="57"/>
      <c r="F63" s="56" t="str">
        <f t="shared" si="40"/>
        <v/>
      </c>
      <c r="G63" s="116"/>
      <c r="H63" s="62"/>
      <c r="I63" s="61"/>
      <c r="J63" s="23" t="str">
        <f>IF(I63&gt;0,VLOOKUP(I63,整理番号表!$B$6:$H$11,2,FALSE),"")</f>
        <v/>
      </c>
      <c r="K63" s="60"/>
      <c r="L63" s="58" t="str">
        <f>IF(K63&gt;0,VLOOKUP(K63,整理番号表!$B$16:$N$19,2,FALSE),"")</f>
        <v/>
      </c>
      <c r="M63" s="58"/>
      <c r="N63" s="59"/>
      <c r="O63" s="58" t="str">
        <f>IF(N63&gt;0,VLOOKUP(N63,整理番号表!$B$23:$F$50,2,FALSE),"")</f>
        <v/>
      </c>
      <c r="P63" s="57"/>
      <c r="Q63" s="56" t="str">
        <f>IF(P63&gt;0,VLOOKUP(P63,整理番号表!$P$6:$Q$39,2,FALSE),"")</f>
        <v/>
      </c>
      <c r="R63" s="55"/>
      <c r="S63" s="54"/>
      <c r="T63" s="53">
        <f t="shared" si="41"/>
        <v>0</v>
      </c>
      <c r="U63" s="35"/>
      <c r="V63" s="35"/>
      <c r="W63" s="35"/>
      <c r="X63" s="35"/>
      <c r="Y63" s="35"/>
      <c r="Z63" s="35"/>
      <c r="AA63" s="35" t="str">
        <f t="shared" si="8"/>
        <v/>
      </c>
      <c r="AB63" s="52">
        <f t="shared" si="42"/>
        <v>0</v>
      </c>
      <c r="AC63" s="180" t="str">
        <f t="shared" si="10"/>
        <v/>
      </c>
      <c r="AD63" s="51" t="str">
        <f t="shared" si="11"/>
        <v/>
      </c>
      <c r="AE63" s="116"/>
      <c r="AF63" s="50" t="str">
        <f>IF(AE63&gt;0,VLOOKUP(AE63,整理番号表!$T$6:$U$14,2,FALSE),"")</f>
        <v/>
      </c>
      <c r="AG63" s="116"/>
      <c r="AH63" s="50" t="str">
        <f>IF(AG63&gt;0,VLOOKUP(AG63,整理番号表!$T$18:$W$25,2,FALSE),"")</f>
        <v/>
      </c>
      <c r="AI63" s="116"/>
      <c r="AJ63" s="49">
        <f t="shared" si="12"/>
        <v>0</v>
      </c>
      <c r="AK63" s="182"/>
      <c r="AL63" s="192">
        <f t="shared" si="13"/>
        <v>0</v>
      </c>
      <c r="AM63" s="191">
        <f t="shared" si="14"/>
        <v>0</v>
      </c>
      <c r="AN63" s="191">
        <f t="shared" si="15"/>
        <v>0</v>
      </c>
      <c r="AO63" s="191">
        <f t="shared" si="16"/>
        <v>0</v>
      </c>
      <c r="AP63" s="191">
        <f t="shared" si="17"/>
        <v>0</v>
      </c>
      <c r="AQ63" s="48"/>
      <c r="AR63" s="48"/>
      <c r="AS63" s="48"/>
      <c r="AT63" s="48"/>
      <c r="AU63" s="48"/>
      <c r="AV63" s="48"/>
      <c r="AW63" s="48"/>
      <c r="AX63" s="48"/>
      <c r="AY63" s="48"/>
      <c r="AZ63" s="48"/>
      <c r="BA63" s="48"/>
      <c r="BB63" s="48"/>
      <c r="BC63" s="48"/>
      <c r="BD63" s="48"/>
      <c r="BE63" s="48"/>
      <c r="BF63" s="48"/>
      <c r="BG63" s="47"/>
      <c r="BH63" s="117"/>
      <c r="BI63" s="45"/>
      <c r="BJ63" s="44"/>
      <c r="BK63" s="45"/>
      <c r="BL63" s="44"/>
      <c r="BM63" s="46"/>
      <c r="BN63" s="46"/>
      <c r="BO63" s="46"/>
      <c r="BP63" s="116"/>
      <c r="BQ63" s="45"/>
      <c r="BR63" s="44"/>
      <c r="BS63" s="45"/>
      <c r="BT63" s="44"/>
      <c r="BU63" s="116"/>
      <c r="BV63" s="116"/>
      <c r="BW63" s="116"/>
      <c r="BX63" s="116"/>
      <c r="BY63" s="116"/>
      <c r="BZ63" s="116"/>
      <c r="CA63" s="116"/>
      <c r="CB63" s="209"/>
      <c r="CC63" s="212"/>
      <c r="CD63" s="19">
        <f t="shared" si="18"/>
        <v>0</v>
      </c>
      <c r="CE63" s="56" t="str">
        <f t="shared" si="19"/>
        <v/>
      </c>
      <c r="CF63" s="196"/>
      <c r="CG63" s="196"/>
      <c r="CH63" s="24">
        <f t="shared" si="20"/>
        <v>0</v>
      </c>
      <c r="CI63" s="23" t="str">
        <f t="shared" si="21"/>
        <v/>
      </c>
      <c r="CJ63" s="23">
        <f t="shared" si="22"/>
        <v>0</v>
      </c>
      <c r="CL63" s="22"/>
      <c r="CM63" s="21">
        <f t="shared" si="23"/>
        <v>0</v>
      </c>
      <c r="CN63" s="21">
        <f t="shared" si="24"/>
        <v>0</v>
      </c>
      <c r="CO63" s="20" t="str">
        <f t="shared" si="25"/>
        <v/>
      </c>
      <c r="CQ63" s="19">
        <f t="shared" si="26"/>
        <v>0</v>
      </c>
      <c r="CR63" s="19">
        <f t="shared" si="27"/>
        <v>0</v>
      </c>
      <c r="CS63" s="19">
        <f t="shared" si="28"/>
        <v>0</v>
      </c>
      <c r="CT63" s="19">
        <f t="shared" si="29"/>
        <v>0</v>
      </c>
      <c r="CU63" s="19">
        <f t="shared" si="43"/>
        <v>0</v>
      </c>
      <c r="CV63" s="19">
        <f t="shared" si="43"/>
        <v>0</v>
      </c>
      <c r="CW63" s="19">
        <f t="shared" si="43"/>
        <v>0</v>
      </c>
      <c r="CX63" s="19">
        <f t="shared" si="43"/>
        <v>0</v>
      </c>
      <c r="CY63" s="19">
        <f t="shared" si="43"/>
        <v>0</v>
      </c>
      <c r="CZ63" s="19">
        <f t="shared" si="43"/>
        <v>0</v>
      </c>
      <c r="DA63" s="19">
        <f t="shared" si="43"/>
        <v>0</v>
      </c>
      <c r="DB63" s="19">
        <f t="shared" si="31"/>
        <v>0</v>
      </c>
      <c r="DC63" s="19">
        <f t="shared" si="32"/>
        <v>0</v>
      </c>
      <c r="DD63" s="19">
        <f t="shared" si="33"/>
        <v>0</v>
      </c>
      <c r="DE63" s="19">
        <f t="shared" si="34"/>
        <v>0</v>
      </c>
      <c r="DF63" s="19">
        <f t="shared" si="35"/>
        <v>0</v>
      </c>
      <c r="DG63" s="19">
        <f t="shared" si="36"/>
        <v>0</v>
      </c>
      <c r="DH63" s="19">
        <f t="shared" si="44"/>
        <v>0</v>
      </c>
      <c r="DI63" s="19">
        <f t="shared" si="44"/>
        <v>0</v>
      </c>
      <c r="DJ63" s="19">
        <f t="shared" si="44"/>
        <v>0</v>
      </c>
      <c r="DK63" s="19">
        <f t="shared" si="38"/>
        <v>0</v>
      </c>
      <c r="DL63" s="19">
        <f t="shared" si="39"/>
        <v>0</v>
      </c>
      <c r="DM63" s="19">
        <f t="shared" si="4"/>
        <v>0</v>
      </c>
    </row>
    <row r="64" spans="1:117" s="19" customFormat="1" ht="18" hidden="1" customHeight="1" x14ac:dyDescent="0.15">
      <c r="A64" s="19" t="str">
        <f t="shared" si="5"/>
        <v/>
      </c>
      <c r="B64" s="3" t="str">
        <f t="shared" si="6"/>
        <v/>
      </c>
      <c r="C64" s="63"/>
      <c r="D64" s="57"/>
      <c r="E64" s="57"/>
      <c r="F64" s="56" t="str">
        <f t="shared" si="40"/>
        <v/>
      </c>
      <c r="G64" s="116"/>
      <c r="H64" s="62"/>
      <c r="I64" s="61"/>
      <c r="J64" s="23" t="str">
        <f>IF(I64&gt;0,VLOOKUP(I64,整理番号表!$B$6:$H$11,2,FALSE),"")</f>
        <v/>
      </c>
      <c r="K64" s="60"/>
      <c r="L64" s="58" t="str">
        <f>IF(K64&gt;0,VLOOKUP(K64,整理番号表!$B$16:$N$19,2,FALSE),"")</f>
        <v/>
      </c>
      <c r="M64" s="58"/>
      <c r="N64" s="59"/>
      <c r="O64" s="58" t="str">
        <f>IF(N64&gt;0,VLOOKUP(N64,整理番号表!$B$23:$F$50,2,FALSE),"")</f>
        <v/>
      </c>
      <c r="P64" s="57"/>
      <c r="Q64" s="56" t="str">
        <f>IF(P64&gt;0,VLOOKUP(P64,整理番号表!$P$6:$Q$39,2,FALSE),"")</f>
        <v/>
      </c>
      <c r="R64" s="55"/>
      <c r="S64" s="54"/>
      <c r="T64" s="53">
        <f t="shared" si="41"/>
        <v>0</v>
      </c>
      <c r="U64" s="35"/>
      <c r="V64" s="35"/>
      <c r="W64" s="35"/>
      <c r="X64" s="35"/>
      <c r="Y64" s="35"/>
      <c r="Z64" s="35"/>
      <c r="AA64" s="35" t="str">
        <f t="shared" si="8"/>
        <v/>
      </c>
      <c r="AB64" s="52">
        <f t="shared" si="42"/>
        <v>0</v>
      </c>
      <c r="AC64" s="180" t="str">
        <f t="shared" si="10"/>
        <v/>
      </c>
      <c r="AD64" s="51" t="str">
        <f t="shared" si="11"/>
        <v/>
      </c>
      <c r="AE64" s="116"/>
      <c r="AF64" s="50" t="str">
        <f>IF(AE64&gt;0,VLOOKUP(AE64,整理番号表!$T$6:$U$14,2,FALSE),"")</f>
        <v/>
      </c>
      <c r="AG64" s="116"/>
      <c r="AH64" s="50" t="str">
        <f>IF(AG64&gt;0,VLOOKUP(AG64,整理番号表!$T$18:$W$25,2,FALSE),"")</f>
        <v/>
      </c>
      <c r="AI64" s="116"/>
      <c r="AJ64" s="49">
        <f t="shared" si="12"/>
        <v>0</v>
      </c>
      <c r="AK64" s="182"/>
      <c r="AL64" s="192">
        <f t="shared" si="13"/>
        <v>0</v>
      </c>
      <c r="AM64" s="191">
        <f t="shared" si="14"/>
        <v>0</v>
      </c>
      <c r="AN64" s="191">
        <f t="shared" si="15"/>
        <v>0</v>
      </c>
      <c r="AO64" s="191">
        <f t="shared" si="16"/>
        <v>0</v>
      </c>
      <c r="AP64" s="191">
        <f t="shared" si="17"/>
        <v>0</v>
      </c>
      <c r="AQ64" s="48"/>
      <c r="AR64" s="48"/>
      <c r="AS64" s="48"/>
      <c r="AT64" s="48"/>
      <c r="AU64" s="48"/>
      <c r="AV64" s="48"/>
      <c r="AW64" s="48"/>
      <c r="AX64" s="48"/>
      <c r="AY64" s="48"/>
      <c r="AZ64" s="48"/>
      <c r="BA64" s="48"/>
      <c r="BB64" s="48"/>
      <c r="BC64" s="48"/>
      <c r="BD64" s="48"/>
      <c r="BE64" s="48"/>
      <c r="BF64" s="48"/>
      <c r="BG64" s="47"/>
      <c r="BH64" s="117"/>
      <c r="BI64" s="45"/>
      <c r="BJ64" s="44"/>
      <c r="BK64" s="45"/>
      <c r="BL64" s="44"/>
      <c r="BM64" s="46"/>
      <c r="BN64" s="46"/>
      <c r="BO64" s="46"/>
      <c r="BP64" s="116"/>
      <c r="BQ64" s="45"/>
      <c r="BR64" s="44"/>
      <c r="BS64" s="45"/>
      <c r="BT64" s="44"/>
      <c r="BU64" s="116"/>
      <c r="BV64" s="116"/>
      <c r="BW64" s="116"/>
      <c r="BX64" s="116"/>
      <c r="BY64" s="116"/>
      <c r="BZ64" s="116"/>
      <c r="CA64" s="116"/>
      <c r="CB64" s="209"/>
      <c r="CC64" s="212"/>
      <c r="CD64" s="19">
        <f t="shared" si="18"/>
        <v>0</v>
      </c>
      <c r="CE64" s="56" t="str">
        <f t="shared" si="19"/>
        <v/>
      </c>
      <c r="CF64" s="196"/>
      <c r="CG64" s="196"/>
      <c r="CH64" s="24">
        <f t="shared" si="20"/>
        <v>0</v>
      </c>
      <c r="CI64" s="23" t="str">
        <f t="shared" si="21"/>
        <v/>
      </c>
      <c r="CJ64" s="23">
        <f t="shared" si="22"/>
        <v>0</v>
      </c>
      <c r="CL64" s="22"/>
      <c r="CM64" s="21">
        <f t="shared" si="23"/>
        <v>0</v>
      </c>
      <c r="CN64" s="21">
        <f t="shared" si="24"/>
        <v>0</v>
      </c>
      <c r="CO64" s="20" t="str">
        <f t="shared" si="25"/>
        <v/>
      </c>
      <c r="CQ64" s="19">
        <f t="shared" si="26"/>
        <v>0</v>
      </c>
      <c r="CR64" s="19">
        <f t="shared" si="27"/>
        <v>0</v>
      </c>
      <c r="CS64" s="19">
        <f t="shared" si="28"/>
        <v>0</v>
      </c>
      <c r="CT64" s="19">
        <f t="shared" si="29"/>
        <v>0</v>
      </c>
      <c r="CU64" s="19">
        <f t="shared" si="43"/>
        <v>0</v>
      </c>
      <c r="CV64" s="19">
        <f t="shared" si="43"/>
        <v>0</v>
      </c>
      <c r="CW64" s="19">
        <f t="shared" si="43"/>
        <v>0</v>
      </c>
      <c r="CX64" s="19">
        <f t="shared" si="43"/>
        <v>0</v>
      </c>
      <c r="CY64" s="19">
        <f t="shared" si="43"/>
        <v>0</v>
      </c>
      <c r="CZ64" s="19">
        <f t="shared" si="43"/>
        <v>0</v>
      </c>
      <c r="DA64" s="19">
        <f t="shared" si="43"/>
        <v>0</v>
      </c>
      <c r="DB64" s="19">
        <f t="shared" si="31"/>
        <v>0</v>
      </c>
      <c r="DC64" s="19">
        <f t="shared" si="32"/>
        <v>0</v>
      </c>
      <c r="DD64" s="19">
        <f t="shared" si="33"/>
        <v>0</v>
      </c>
      <c r="DE64" s="19">
        <f t="shared" si="34"/>
        <v>0</v>
      </c>
      <c r="DF64" s="19">
        <f t="shared" si="35"/>
        <v>0</v>
      </c>
      <c r="DG64" s="19">
        <f t="shared" si="36"/>
        <v>0</v>
      </c>
      <c r="DH64" s="19">
        <f t="shared" si="44"/>
        <v>0</v>
      </c>
      <c r="DI64" s="19">
        <f t="shared" si="44"/>
        <v>0</v>
      </c>
      <c r="DJ64" s="19">
        <f t="shared" si="44"/>
        <v>0</v>
      </c>
      <c r="DK64" s="19">
        <f t="shared" si="38"/>
        <v>0</v>
      </c>
      <c r="DL64" s="19">
        <f t="shared" si="39"/>
        <v>0</v>
      </c>
      <c r="DM64" s="19">
        <f t="shared" si="4"/>
        <v>0</v>
      </c>
    </row>
    <row r="65" spans="1:117" s="19" customFormat="1" ht="18" hidden="1" customHeight="1" x14ac:dyDescent="0.15">
      <c r="A65" s="19" t="str">
        <f t="shared" si="5"/>
        <v/>
      </c>
      <c r="B65" s="3" t="str">
        <f t="shared" si="6"/>
        <v/>
      </c>
      <c r="C65" s="63"/>
      <c r="D65" s="57"/>
      <c r="E65" s="57"/>
      <c r="F65" s="56" t="str">
        <f t="shared" si="40"/>
        <v/>
      </c>
      <c r="G65" s="116"/>
      <c r="H65" s="62"/>
      <c r="I65" s="61"/>
      <c r="J65" s="23" t="str">
        <f>IF(I65&gt;0,VLOOKUP(I65,整理番号表!$B$6:$H$11,2,FALSE),"")</f>
        <v/>
      </c>
      <c r="K65" s="60"/>
      <c r="L65" s="58" t="str">
        <f>IF(K65&gt;0,VLOOKUP(K65,整理番号表!$B$16:$N$19,2,FALSE),"")</f>
        <v/>
      </c>
      <c r="M65" s="58"/>
      <c r="N65" s="59"/>
      <c r="O65" s="58" t="str">
        <f>IF(N65&gt;0,VLOOKUP(N65,整理番号表!$B$23:$F$50,2,FALSE),"")</f>
        <v/>
      </c>
      <c r="P65" s="57"/>
      <c r="Q65" s="56" t="str">
        <f>IF(P65&gt;0,VLOOKUP(P65,整理番号表!$P$6:$Q$39,2,FALSE),"")</f>
        <v/>
      </c>
      <c r="R65" s="55"/>
      <c r="S65" s="54"/>
      <c r="T65" s="53">
        <f t="shared" si="41"/>
        <v>0</v>
      </c>
      <c r="U65" s="35"/>
      <c r="V65" s="35"/>
      <c r="W65" s="35"/>
      <c r="X65" s="35"/>
      <c r="Y65" s="35"/>
      <c r="Z65" s="35"/>
      <c r="AA65" s="35" t="str">
        <f t="shared" si="8"/>
        <v/>
      </c>
      <c r="AB65" s="52">
        <f t="shared" si="42"/>
        <v>0</v>
      </c>
      <c r="AC65" s="180" t="str">
        <f t="shared" si="10"/>
        <v/>
      </c>
      <c r="AD65" s="51" t="str">
        <f t="shared" si="11"/>
        <v/>
      </c>
      <c r="AE65" s="116"/>
      <c r="AF65" s="50" t="str">
        <f>IF(AE65&gt;0,VLOOKUP(AE65,整理番号表!$T$6:$U$14,2,FALSE),"")</f>
        <v/>
      </c>
      <c r="AG65" s="116"/>
      <c r="AH65" s="50" t="str">
        <f>IF(AG65&gt;0,VLOOKUP(AG65,整理番号表!$T$18:$W$25,2,FALSE),"")</f>
        <v/>
      </c>
      <c r="AI65" s="116"/>
      <c r="AJ65" s="49">
        <f t="shared" si="12"/>
        <v>0</v>
      </c>
      <c r="AK65" s="182"/>
      <c r="AL65" s="192">
        <f t="shared" si="13"/>
        <v>0</v>
      </c>
      <c r="AM65" s="191">
        <f t="shared" si="14"/>
        <v>0</v>
      </c>
      <c r="AN65" s="191">
        <f t="shared" si="15"/>
        <v>0</v>
      </c>
      <c r="AO65" s="191">
        <f t="shared" si="16"/>
        <v>0</v>
      </c>
      <c r="AP65" s="191">
        <f t="shared" si="17"/>
        <v>0</v>
      </c>
      <c r="AQ65" s="48"/>
      <c r="AR65" s="48"/>
      <c r="AS65" s="48"/>
      <c r="AT65" s="48"/>
      <c r="AU65" s="48"/>
      <c r="AV65" s="48"/>
      <c r="AW65" s="48"/>
      <c r="AX65" s="48"/>
      <c r="AY65" s="48"/>
      <c r="AZ65" s="48"/>
      <c r="BA65" s="48"/>
      <c r="BB65" s="48"/>
      <c r="BC65" s="48"/>
      <c r="BD65" s="48"/>
      <c r="BE65" s="48"/>
      <c r="BF65" s="48"/>
      <c r="BG65" s="47"/>
      <c r="BH65" s="117"/>
      <c r="BI65" s="45"/>
      <c r="BJ65" s="44"/>
      <c r="BK65" s="45"/>
      <c r="BL65" s="44"/>
      <c r="BM65" s="46"/>
      <c r="BN65" s="46"/>
      <c r="BO65" s="46"/>
      <c r="BP65" s="116"/>
      <c r="BQ65" s="45"/>
      <c r="BR65" s="44"/>
      <c r="BS65" s="45"/>
      <c r="BT65" s="44"/>
      <c r="BU65" s="116"/>
      <c r="BV65" s="116"/>
      <c r="BW65" s="116"/>
      <c r="BX65" s="116"/>
      <c r="BY65" s="116"/>
      <c r="BZ65" s="116"/>
      <c r="CA65" s="116"/>
      <c r="CB65" s="209"/>
      <c r="CC65" s="212"/>
      <c r="CD65" s="19">
        <f t="shared" si="18"/>
        <v>0</v>
      </c>
      <c r="CE65" s="56" t="str">
        <f t="shared" si="19"/>
        <v/>
      </c>
      <c r="CF65" s="196"/>
      <c r="CG65" s="196"/>
      <c r="CH65" s="24">
        <f t="shared" si="20"/>
        <v>0</v>
      </c>
      <c r="CI65" s="23" t="str">
        <f t="shared" si="21"/>
        <v/>
      </c>
      <c r="CJ65" s="23">
        <f t="shared" si="22"/>
        <v>0</v>
      </c>
      <c r="CL65" s="22"/>
      <c r="CM65" s="21">
        <f t="shared" si="23"/>
        <v>0</v>
      </c>
      <c r="CN65" s="21">
        <f t="shared" si="24"/>
        <v>0</v>
      </c>
      <c r="CO65" s="20" t="str">
        <f t="shared" si="25"/>
        <v/>
      </c>
      <c r="CQ65" s="19">
        <f t="shared" si="26"/>
        <v>0</v>
      </c>
      <c r="CR65" s="19">
        <f t="shared" si="27"/>
        <v>0</v>
      </c>
      <c r="CS65" s="19">
        <f t="shared" si="28"/>
        <v>0</v>
      </c>
      <c r="CT65" s="19">
        <f t="shared" si="29"/>
        <v>0</v>
      </c>
      <c r="CU65" s="19">
        <f t="shared" si="43"/>
        <v>0</v>
      </c>
      <c r="CV65" s="19">
        <f t="shared" si="43"/>
        <v>0</v>
      </c>
      <c r="CW65" s="19">
        <f t="shared" si="43"/>
        <v>0</v>
      </c>
      <c r="CX65" s="19">
        <f t="shared" si="43"/>
        <v>0</v>
      </c>
      <c r="CY65" s="19">
        <f t="shared" si="43"/>
        <v>0</v>
      </c>
      <c r="CZ65" s="19">
        <f t="shared" si="43"/>
        <v>0</v>
      </c>
      <c r="DA65" s="19">
        <f t="shared" si="43"/>
        <v>0</v>
      </c>
      <c r="DB65" s="19">
        <f t="shared" si="31"/>
        <v>0</v>
      </c>
      <c r="DC65" s="19">
        <f t="shared" si="32"/>
        <v>0</v>
      </c>
      <c r="DD65" s="19">
        <f t="shared" si="33"/>
        <v>0</v>
      </c>
      <c r="DE65" s="19">
        <f t="shared" si="34"/>
        <v>0</v>
      </c>
      <c r="DF65" s="19">
        <f t="shared" si="35"/>
        <v>0</v>
      </c>
      <c r="DG65" s="19">
        <f t="shared" si="36"/>
        <v>0</v>
      </c>
      <c r="DH65" s="19">
        <f t="shared" si="44"/>
        <v>0</v>
      </c>
      <c r="DI65" s="19">
        <f t="shared" si="44"/>
        <v>0</v>
      </c>
      <c r="DJ65" s="19">
        <f t="shared" si="44"/>
        <v>0</v>
      </c>
      <c r="DK65" s="19">
        <f t="shared" si="38"/>
        <v>0</v>
      </c>
      <c r="DL65" s="19">
        <f t="shared" si="39"/>
        <v>0</v>
      </c>
      <c r="DM65" s="19">
        <f t="shared" si="4"/>
        <v>0</v>
      </c>
    </row>
    <row r="66" spans="1:117" s="19" customFormat="1" ht="18" hidden="1" customHeight="1" x14ac:dyDescent="0.15">
      <c r="A66" s="19" t="str">
        <f t="shared" si="5"/>
        <v/>
      </c>
      <c r="B66" s="3" t="str">
        <f t="shared" si="6"/>
        <v/>
      </c>
      <c r="C66" s="63"/>
      <c r="D66" s="57"/>
      <c r="E66" s="57"/>
      <c r="F66" s="56" t="str">
        <f t="shared" si="40"/>
        <v/>
      </c>
      <c r="G66" s="116"/>
      <c r="H66" s="62"/>
      <c r="I66" s="61"/>
      <c r="J66" s="23" t="str">
        <f>IF(I66&gt;0,VLOOKUP(I66,整理番号表!$B$6:$H$11,2,FALSE),"")</f>
        <v/>
      </c>
      <c r="K66" s="60"/>
      <c r="L66" s="58" t="str">
        <f>IF(K66&gt;0,VLOOKUP(K66,整理番号表!$B$16:$N$19,2,FALSE),"")</f>
        <v/>
      </c>
      <c r="M66" s="58"/>
      <c r="N66" s="59"/>
      <c r="O66" s="58" t="str">
        <f>IF(N66&gt;0,VLOOKUP(N66,整理番号表!$B$23:$F$50,2,FALSE),"")</f>
        <v/>
      </c>
      <c r="P66" s="57"/>
      <c r="Q66" s="56" t="str">
        <f>IF(P66&gt;0,VLOOKUP(P66,整理番号表!$P$6:$Q$39,2,FALSE),"")</f>
        <v/>
      </c>
      <c r="R66" s="55"/>
      <c r="S66" s="54"/>
      <c r="T66" s="53">
        <f t="shared" si="41"/>
        <v>0</v>
      </c>
      <c r="U66" s="35"/>
      <c r="V66" s="35"/>
      <c r="W66" s="35"/>
      <c r="X66" s="35"/>
      <c r="Y66" s="35"/>
      <c r="Z66" s="35"/>
      <c r="AA66" s="35" t="str">
        <f t="shared" si="8"/>
        <v/>
      </c>
      <c r="AB66" s="52">
        <f t="shared" si="42"/>
        <v>0</v>
      </c>
      <c r="AC66" s="180" t="str">
        <f t="shared" si="10"/>
        <v/>
      </c>
      <c r="AD66" s="51" t="str">
        <f t="shared" si="11"/>
        <v/>
      </c>
      <c r="AE66" s="116"/>
      <c r="AF66" s="50" t="str">
        <f>IF(AE66&gt;0,VLOOKUP(AE66,整理番号表!$T$6:$U$14,2,FALSE),"")</f>
        <v/>
      </c>
      <c r="AG66" s="116"/>
      <c r="AH66" s="50" t="str">
        <f>IF(AG66&gt;0,VLOOKUP(AG66,整理番号表!$T$18:$W$25,2,FALSE),"")</f>
        <v/>
      </c>
      <c r="AI66" s="116"/>
      <c r="AJ66" s="49">
        <f t="shared" si="12"/>
        <v>0</v>
      </c>
      <c r="AK66" s="182"/>
      <c r="AL66" s="192">
        <f t="shared" si="13"/>
        <v>0</v>
      </c>
      <c r="AM66" s="191">
        <f t="shared" si="14"/>
        <v>0</v>
      </c>
      <c r="AN66" s="191">
        <f t="shared" si="15"/>
        <v>0</v>
      </c>
      <c r="AO66" s="191">
        <f t="shared" si="16"/>
        <v>0</v>
      </c>
      <c r="AP66" s="191">
        <f t="shared" si="17"/>
        <v>0</v>
      </c>
      <c r="AQ66" s="48"/>
      <c r="AR66" s="48"/>
      <c r="AS66" s="48"/>
      <c r="AT66" s="48"/>
      <c r="AU66" s="48"/>
      <c r="AV66" s="48"/>
      <c r="AW66" s="48"/>
      <c r="AX66" s="48"/>
      <c r="AY66" s="48"/>
      <c r="AZ66" s="48"/>
      <c r="BA66" s="48"/>
      <c r="BB66" s="48"/>
      <c r="BC66" s="48"/>
      <c r="BD66" s="48"/>
      <c r="BE66" s="48"/>
      <c r="BF66" s="48"/>
      <c r="BG66" s="47"/>
      <c r="BH66" s="117"/>
      <c r="BI66" s="45"/>
      <c r="BJ66" s="44"/>
      <c r="BK66" s="45"/>
      <c r="BL66" s="44"/>
      <c r="BM66" s="46"/>
      <c r="BN66" s="46"/>
      <c r="BO66" s="46"/>
      <c r="BP66" s="116"/>
      <c r="BQ66" s="45"/>
      <c r="BR66" s="44"/>
      <c r="BS66" s="45"/>
      <c r="BT66" s="44"/>
      <c r="BU66" s="116"/>
      <c r="BV66" s="116"/>
      <c r="BW66" s="116"/>
      <c r="BX66" s="116"/>
      <c r="BY66" s="116"/>
      <c r="BZ66" s="116"/>
      <c r="CA66" s="116"/>
      <c r="CB66" s="209"/>
      <c r="CC66" s="212"/>
      <c r="CD66" s="19">
        <f t="shared" si="18"/>
        <v>0</v>
      </c>
      <c r="CE66" s="56" t="str">
        <f t="shared" si="19"/>
        <v/>
      </c>
      <c r="CF66" s="196"/>
      <c r="CG66" s="196"/>
      <c r="CH66" s="24">
        <f t="shared" si="20"/>
        <v>0</v>
      </c>
      <c r="CI66" s="23" t="str">
        <f t="shared" si="21"/>
        <v/>
      </c>
      <c r="CJ66" s="23">
        <f t="shared" si="22"/>
        <v>0</v>
      </c>
      <c r="CL66" s="22"/>
      <c r="CM66" s="21">
        <f t="shared" si="23"/>
        <v>0</v>
      </c>
      <c r="CN66" s="21">
        <f t="shared" si="24"/>
        <v>0</v>
      </c>
      <c r="CO66" s="20" t="str">
        <f t="shared" si="25"/>
        <v/>
      </c>
      <c r="CQ66" s="19">
        <f t="shared" si="26"/>
        <v>0</v>
      </c>
      <c r="CR66" s="19">
        <f t="shared" si="27"/>
        <v>0</v>
      </c>
      <c r="CS66" s="19">
        <f t="shared" si="28"/>
        <v>0</v>
      </c>
      <c r="CT66" s="19">
        <f t="shared" si="29"/>
        <v>0</v>
      </c>
      <c r="CU66" s="19">
        <f t="shared" si="43"/>
        <v>0</v>
      </c>
      <c r="CV66" s="19">
        <f t="shared" si="43"/>
        <v>0</v>
      </c>
      <c r="CW66" s="19">
        <f t="shared" si="43"/>
        <v>0</v>
      </c>
      <c r="CX66" s="19">
        <f t="shared" si="43"/>
        <v>0</v>
      </c>
      <c r="CY66" s="19">
        <f t="shared" si="43"/>
        <v>0</v>
      </c>
      <c r="CZ66" s="19">
        <f t="shared" si="43"/>
        <v>0</v>
      </c>
      <c r="DA66" s="19">
        <f t="shared" si="43"/>
        <v>0</v>
      </c>
      <c r="DB66" s="19">
        <f t="shared" si="31"/>
        <v>0</v>
      </c>
      <c r="DC66" s="19">
        <f t="shared" si="32"/>
        <v>0</v>
      </c>
      <c r="DD66" s="19">
        <f t="shared" si="33"/>
        <v>0</v>
      </c>
      <c r="DE66" s="19">
        <f t="shared" si="34"/>
        <v>0</v>
      </c>
      <c r="DF66" s="19">
        <f t="shared" si="35"/>
        <v>0</v>
      </c>
      <c r="DG66" s="19">
        <f t="shared" si="36"/>
        <v>0</v>
      </c>
      <c r="DH66" s="19">
        <f t="shared" si="44"/>
        <v>0</v>
      </c>
      <c r="DI66" s="19">
        <f t="shared" si="44"/>
        <v>0</v>
      </c>
      <c r="DJ66" s="19">
        <f t="shared" si="44"/>
        <v>0</v>
      </c>
      <c r="DK66" s="19">
        <f t="shared" si="38"/>
        <v>0</v>
      </c>
      <c r="DL66" s="19">
        <f t="shared" si="39"/>
        <v>0</v>
      </c>
      <c r="DM66" s="19">
        <f t="shared" si="4"/>
        <v>0</v>
      </c>
    </row>
    <row r="67" spans="1:117" s="19" customFormat="1" ht="18" hidden="1" customHeight="1" x14ac:dyDescent="0.15">
      <c r="A67" s="19" t="str">
        <f t="shared" si="5"/>
        <v/>
      </c>
      <c r="B67" s="3" t="str">
        <f t="shared" si="6"/>
        <v/>
      </c>
      <c r="C67" s="63"/>
      <c r="D67" s="57"/>
      <c r="E67" s="57"/>
      <c r="F67" s="56" t="str">
        <f t="shared" si="40"/>
        <v/>
      </c>
      <c r="G67" s="116"/>
      <c r="H67" s="62"/>
      <c r="I67" s="61"/>
      <c r="J67" s="23" t="str">
        <f>IF(I67&gt;0,VLOOKUP(I67,整理番号表!$B$6:$H$11,2,FALSE),"")</f>
        <v/>
      </c>
      <c r="K67" s="60"/>
      <c r="L67" s="58" t="str">
        <f>IF(K67&gt;0,VLOOKUP(K67,整理番号表!$B$16:$N$19,2,FALSE),"")</f>
        <v/>
      </c>
      <c r="M67" s="58"/>
      <c r="N67" s="59"/>
      <c r="O67" s="58" t="str">
        <f>IF(N67&gt;0,VLOOKUP(N67,整理番号表!$B$23:$F$50,2,FALSE),"")</f>
        <v/>
      </c>
      <c r="P67" s="57"/>
      <c r="Q67" s="56" t="str">
        <f>IF(P67&gt;0,VLOOKUP(P67,整理番号表!$P$6:$Q$39,2,FALSE),"")</f>
        <v/>
      </c>
      <c r="R67" s="55"/>
      <c r="S67" s="54"/>
      <c r="T67" s="53">
        <f t="shared" si="41"/>
        <v>0</v>
      </c>
      <c r="U67" s="35"/>
      <c r="V67" s="35"/>
      <c r="W67" s="35"/>
      <c r="X67" s="35"/>
      <c r="Y67" s="35"/>
      <c r="Z67" s="35"/>
      <c r="AA67" s="35" t="str">
        <f t="shared" si="8"/>
        <v/>
      </c>
      <c r="AB67" s="52">
        <f t="shared" si="42"/>
        <v>0</v>
      </c>
      <c r="AC67" s="180" t="str">
        <f t="shared" si="10"/>
        <v/>
      </c>
      <c r="AD67" s="51" t="str">
        <f t="shared" si="11"/>
        <v/>
      </c>
      <c r="AE67" s="116"/>
      <c r="AF67" s="50" t="str">
        <f>IF(AE67&gt;0,VLOOKUP(AE67,整理番号表!$T$6:$U$14,2,FALSE),"")</f>
        <v/>
      </c>
      <c r="AG67" s="116"/>
      <c r="AH67" s="50" t="str">
        <f>IF(AG67&gt;0,VLOOKUP(AG67,整理番号表!$T$18:$W$25,2,FALSE),"")</f>
        <v/>
      </c>
      <c r="AI67" s="116"/>
      <c r="AJ67" s="49">
        <f t="shared" si="12"/>
        <v>0</v>
      </c>
      <c r="AK67" s="182"/>
      <c r="AL67" s="192">
        <f t="shared" si="13"/>
        <v>0</v>
      </c>
      <c r="AM67" s="191">
        <f t="shared" si="14"/>
        <v>0</v>
      </c>
      <c r="AN67" s="191">
        <f t="shared" si="15"/>
        <v>0</v>
      </c>
      <c r="AO67" s="191">
        <f t="shared" si="16"/>
        <v>0</v>
      </c>
      <c r="AP67" s="191">
        <f t="shared" si="17"/>
        <v>0</v>
      </c>
      <c r="AQ67" s="48"/>
      <c r="AR67" s="48"/>
      <c r="AS67" s="48"/>
      <c r="AT67" s="48"/>
      <c r="AU67" s="48"/>
      <c r="AV67" s="48"/>
      <c r="AW67" s="48"/>
      <c r="AX67" s="48"/>
      <c r="AY67" s="48"/>
      <c r="AZ67" s="48"/>
      <c r="BA67" s="48"/>
      <c r="BB67" s="48"/>
      <c r="BC67" s="48"/>
      <c r="BD67" s="48"/>
      <c r="BE67" s="48"/>
      <c r="BF67" s="48"/>
      <c r="BG67" s="47"/>
      <c r="BH67" s="117"/>
      <c r="BI67" s="45"/>
      <c r="BJ67" s="44"/>
      <c r="BK67" s="45"/>
      <c r="BL67" s="44"/>
      <c r="BM67" s="46"/>
      <c r="BN67" s="46"/>
      <c r="BO67" s="46"/>
      <c r="BP67" s="116"/>
      <c r="BQ67" s="45"/>
      <c r="BR67" s="44"/>
      <c r="BS67" s="45"/>
      <c r="BT67" s="44"/>
      <c r="BU67" s="116"/>
      <c r="BV67" s="116"/>
      <c r="BW67" s="116"/>
      <c r="BX67" s="116"/>
      <c r="BY67" s="116"/>
      <c r="BZ67" s="116"/>
      <c r="CA67" s="116"/>
      <c r="CB67" s="209"/>
      <c r="CC67" s="212"/>
      <c r="CD67" s="19">
        <f t="shared" si="18"/>
        <v>0</v>
      </c>
      <c r="CE67" s="56" t="str">
        <f t="shared" si="19"/>
        <v/>
      </c>
      <c r="CF67" s="196"/>
      <c r="CG67" s="196"/>
      <c r="CH67" s="24">
        <f t="shared" si="20"/>
        <v>0</v>
      </c>
      <c r="CI67" s="23" t="str">
        <f t="shared" si="21"/>
        <v/>
      </c>
      <c r="CJ67" s="23">
        <f t="shared" si="22"/>
        <v>0</v>
      </c>
      <c r="CL67" s="22"/>
      <c r="CM67" s="21">
        <f t="shared" si="23"/>
        <v>0</v>
      </c>
      <c r="CN67" s="21">
        <f t="shared" si="24"/>
        <v>0</v>
      </c>
      <c r="CO67" s="20" t="str">
        <f t="shared" si="25"/>
        <v/>
      </c>
      <c r="CQ67" s="19">
        <f t="shared" si="26"/>
        <v>0</v>
      </c>
      <c r="CR67" s="19">
        <f t="shared" si="27"/>
        <v>0</v>
      </c>
      <c r="CS67" s="19">
        <f t="shared" si="28"/>
        <v>0</v>
      </c>
      <c r="CT67" s="19">
        <f t="shared" si="29"/>
        <v>0</v>
      </c>
      <c r="CU67" s="19">
        <f t="shared" si="43"/>
        <v>0</v>
      </c>
      <c r="CV67" s="19">
        <f t="shared" si="43"/>
        <v>0</v>
      </c>
      <c r="CW67" s="19">
        <f t="shared" si="43"/>
        <v>0</v>
      </c>
      <c r="CX67" s="19">
        <f t="shared" si="43"/>
        <v>0</v>
      </c>
      <c r="CY67" s="19">
        <f t="shared" si="43"/>
        <v>0</v>
      </c>
      <c r="CZ67" s="19">
        <f t="shared" si="43"/>
        <v>0</v>
      </c>
      <c r="DA67" s="19">
        <f t="shared" si="43"/>
        <v>0</v>
      </c>
      <c r="DB67" s="19">
        <f t="shared" si="31"/>
        <v>0</v>
      </c>
      <c r="DC67" s="19">
        <f t="shared" si="32"/>
        <v>0</v>
      </c>
      <c r="DD67" s="19">
        <f t="shared" si="33"/>
        <v>0</v>
      </c>
      <c r="DE67" s="19">
        <f t="shared" si="34"/>
        <v>0</v>
      </c>
      <c r="DF67" s="19">
        <f t="shared" si="35"/>
        <v>0</v>
      </c>
      <c r="DG67" s="19">
        <f t="shared" si="36"/>
        <v>0</v>
      </c>
      <c r="DH67" s="19">
        <f t="shared" si="44"/>
        <v>0</v>
      </c>
      <c r="DI67" s="19">
        <f t="shared" si="44"/>
        <v>0</v>
      </c>
      <c r="DJ67" s="19">
        <f t="shared" si="44"/>
        <v>0</v>
      </c>
      <c r="DK67" s="19">
        <f t="shared" si="38"/>
        <v>0</v>
      </c>
      <c r="DL67" s="19">
        <f t="shared" si="39"/>
        <v>0</v>
      </c>
      <c r="DM67" s="19">
        <f t="shared" si="4"/>
        <v>0</v>
      </c>
    </row>
    <row r="68" spans="1:117" s="19" customFormat="1" ht="18" hidden="1" customHeight="1" x14ac:dyDescent="0.15">
      <c r="A68" s="19" t="str">
        <f t="shared" si="5"/>
        <v/>
      </c>
      <c r="B68" s="3" t="str">
        <f t="shared" si="6"/>
        <v/>
      </c>
      <c r="C68" s="63"/>
      <c r="D68" s="57"/>
      <c r="E68" s="57"/>
      <c r="F68" s="56" t="str">
        <f t="shared" si="40"/>
        <v/>
      </c>
      <c r="G68" s="116"/>
      <c r="H68" s="62"/>
      <c r="I68" s="61"/>
      <c r="J68" s="23" t="str">
        <f>IF(I68&gt;0,VLOOKUP(I68,整理番号表!$B$6:$H$11,2,FALSE),"")</f>
        <v/>
      </c>
      <c r="K68" s="60"/>
      <c r="L68" s="58" t="str">
        <f>IF(K68&gt;0,VLOOKUP(K68,整理番号表!$B$16:$N$19,2,FALSE),"")</f>
        <v/>
      </c>
      <c r="M68" s="58"/>
      <c r="N68" s="59"/>
      <c r="O68" s="58" t="str">
        <f>IF(N68&gt;0,VLOOKUP(N68,整理番号表!$B$23:$F$50,2,FALSE),"")</f>
        <v/>
      </c>
      <c r="P68" s="57"/>
      <c r="Q68" s="56" t="str">
        <f>IF(P68&gt;0,VLOOKUP(P68,整理番号表!$P$6:$Q$39,2,FALSE),"")</f>
        <v/>
      </c>
      <c r="R68" s="55"/>
      <c r="S68" s="54"/>
      <c r="T68" s="53">
        <f t="shared" si="41"/>
        <v>0</v>
      </c>
      <c r="U68" s="35"/>
      <c r="V68" s="35"/>
      <c r="W68" s="35"/>
      <c r="X68" s="35"/>
      <c r="Y68" s="35"/>
      <c r="Z68" s="35"/>
      <c r="AA68" s="35" t="str">
        <f t="shared" si="8"/>
        <v/>
      </c>
      <c r="AB68" s="52">
        <f t="shared" si="42"/>
        <v>0</v>
      </c>
      <c r="AC68" s="180" t="str">
        <f t="shared" si="10"/>
        <v/>
      </c>
      <c r="AD68" s="51" t="str">
        <f t="shared" si="11"/>
        <v/>
      </c>
      <c r="AE68" s="116"/>
      <c r="AF68" s="50" t="str">
        <f>IF(AE68&gt;0,VLOOKUP(AE68,整理番号表!$T$6:$U$14,2,FALSE),"")</f>
        <v/>
      </c>
      <c r="AG68" s="116"/>
      <c r="AH68" s="50" t="str">
        <f>IF(AG68&gt;0,VLOOKUP(AG68,整理番号表!$T$18:$W$25,2,FALSE),"")</f>
        <v/>
      </c>
      <c r="AI68" s="116"/>
      <c r="AJ68" s="49">
        <f t="shared" si="12"/>
        <v>0</v>
      </c>
      <c r="AK68" s="182"/>
      <c r="AL68" s="192">
        <f t="shared" si="13"/>
        <v>0</v>
      </c>
      <c r="AM68" s="191">
        <f t="shared" si="14"/>
        <v>0</v>
      </c>
      <c r="AN68" s="191">
        <f t="shared" si="15"/>
        <v>0</v>
      </c>
      <c r="AO68" s="191">
        <f t="shared" si="16"/>
        <v>0</v>
      </c>
      <c r="AP68" s="191">
        <f t="shared" si="17"/>
        <v>0</v>
      </c>
      <c r="AQ68" s="48"/>
      <c r="AR68" s="48"/>
      <c r="AS68" s="48"/>
      <c r="AT68" s="48"/>
      <c r="AU68" s="48"/>
      <c r="AV68" s="48"/>
      <c r="AW68" s="48"/>
      <c r="AX68" s="48"/>
      <c r="AY68" s="48"/>
      <c r="AZ68" s="48"/>
      <c r="BA68" s="48"/>
      <c r="BB68" s="48"/>
      <c r="BC68" s="48"/>
      <c r="BD68" s="48"/>
      <c r="BE68" s="48"/>
      <c r="BF68" s="48"/>
      <c r="BG68" s="47"/>
      <c r="BH68" s="117"/>
      <c r="BI68" s="45"/>
      <c r="BJ68" s="44"/>
      <c r="BK68" s="45"/>
      <c r="BL68" s="44"/>
      <c r="BM68" s="46"/>
      <c r="BN68" s="46"/>
      <c r="BO68" s="46"/>
      <c r="BP68" s="116"/>
      <c r="BQ68" s="45"/>
      <c r="BR68" s="44"/>
      <c r="BS68" s="45"/>
      <c r="BT68" s="44"/>
      <c r="BU68" s="116"/>
      <c r="BV68" s="116"/>
      <c r="BW68" s="116"/>
      <c r="BX68" s="116"/>
      <c r="BY68" s="116"/>
      <c r="BZ68" s="116"/>
      <c r="CA68" s="116"/>
      <c r="CB68" s="209"/>
      <c r="CC68" s="212"/>
      <c r="CD68" s="19">
        <f t="shared" si="18"/>
        <v>0</v>
      </c>
      <c r="CE68" s="56" t="str">
        <f t="shared" si="19"/>
        <v/>
      </c>
      <c r="CF68" s="196"/>
      <c r="CG68" s="196"/>
      <c r="CH68" s="24">
        <f t="shared" si="20"/>
        <v>0</v>
      </c>
      <c r="CI68" s="23" t="str">
        <f t="shared" si="21"/>
        <v/>
      </c>
      <c r="CJ68" s="23">
        <f t="shared" si="22"/>
        <v>0</v>
      </c>
      <c r="CL68" s="22"/>
      <c r="CM68" s="21">
        <f t="shared" si="23"/>
        <v>0</v>
      </c>
      <c r="CN68" s="21">
        <f t="shared" si="24"/>
        <v>0</v>
      </c>
      <c r="CO68" s="20" t="str">
        <f t="shared" si="25"/>
        <v/>
      </c>
      <c r="CQ68" s="19">
        <f t="shared" si="26"/>
        <v>0</v>
      </c>
      <c r="CR68" s="19">
        <f t="shared" si="27"/>
        <v>0</v>
      </c>
      <c r="CS68" s="19">
        <f t="shared" si="28"/>
        <v>0</v>
      </c>
      <c r="CT68" s="19">
        <f t="shared" si="29"/>
        <v>0</v>
      </c>
      <c r="CU68" s="19">
        <f t="shared" si="43"/>
        <v>0</v>
      </c>
      <c r="CV68" s="19">
        <f t="shared" si="43"/>
        <v>0</v>
      </c>
      <c r="CW68" s="19">
        <f t="shared" si="43"/>
        <v>0</v>
      </c>
      <c r="CX68" s="19">
        <f t="shared" si="43"/>
        <v>0</v>
      </c>
      <c r="CY68" s="19">
        <f t="shared" si="43"/>
        <v>0</v>
      </c>
      <c r="CZ68" s="19">
        <f t="shared" si="43"/>
        <v>0</v>
      </c>
      <c r="DA68" s="19">
        <f t="shared" si="43"/>
        <v>0</v>
      </c>
      <c r="DB68" s="19">
        <f t="shared" si="31"/>
        <v>0</v>
      </c>
      <c r="DC68" s="19">
        <f t="shared" si="32"/>
        <v>0</v>
      </c>
      <c r="DD68" s="19">
        <f t="shared" si="33"/>
        <v>0</v>
      </c>
      <c r="DE68" s="19">
        <f t="shared" si="34"/>
        <v>0</v>
      </c>
      <c r="DF68" s="19">
        <f t="shared" si="35"/>
        <v>0</v>
      </c>
      <c r="DG68" s="19">
        <f t="shared" si="36"/>
        <v>0</v>
      </c>
      <c r="DH68" s="19">
        <f t="shared" si="44"/>
        <v>0</v>
      </c>
      <c r="DI68" s="19">
        <f t="shared" si="44"/>
        <v>0</v>
      </c>
      <c r="DJ68" s="19">
        <f t="shared" si="44"/>
        <v>0</v>
      </c>
      <c r="DK68" s="19">
        <f t="shared" si="38"/>
        <v>0</v>
      </c>
      <c r="DL68" s="19">
        <f t="shared" si="39"/>
        <v>0</v>
      </c>
      <c r="DM68" s="19">
        <f t="shared" si="4"/>
        <v>0</v>
      </c>
    </row>
    <row r="69" spans="1:117" s="19" customFormat="1" ht="18" hidden="1" customHeight="1" x14ac:dyDescent="0.15">
      <c r="A69" s="19" t="str">
        <f>C69&amp;D69&amp;E69&amp;G69</f>
        <v/>
      </c>
      <c r="B69" s="3" t="str">
        <f>IF(AI69="","",C69&amp;D69&amp;E69&amp;G69)</f>
        <v/>
      </c>
      <c r="C69" s="63"/>
      <c r="D69" s="57"/>
      <c r="E69" s="57"/>
      <c r="F69" s="56" t="str">
        <f t="shared" si="40"/>
        <v/>
      </c>
      <c r="G69" s="116"/>
      <c r="H69" s="62"/>
      <c r="I69" s="61"/>
      <c r="J69" s="23" t="str">
        <f>IF(I69&gt;0,VLOOKUP(I69,整理番号表!$B$6:$H$11,2,FALSE),"")</f>
        <v/>
      </c>
      <c r="K69" s="60"/>
      <c r="L69" s="58" t="str">
        <f>IF(K69&gt;0,VLOOKUP(K69,整理番号表!$B$16:$N$19,2,FALSE),"")</f>
        <v/>
      </c>
      <c r="M69" s="58"/>
      <c r="N69" s="59"/>
      <c r="O69" s="58" t="str">
        <f>IF(N69&gt;0,VLOOKUP(N69,整理番号表!$B$23:$F$50,2,FALSE),"")</f>
        <v/>
      </c>
      <c r="P69" s="57"/>
      <c r="Q69" s="56" t="str">
        <f>IF(P69&gt;0,VLOOKUP(P69,整理番号表!$P$6:$Q$39,2,FALSE),"")</f>
        <v/>
      </c>
      <c r="R69" s="55"/>
      <c r="S69" s="54"/>
      <c r="T69" s="53">
        <f>SUM(U69:Z69)</f>
        <v>0</v>
      </c>
      <c r="U69" s="35"/>
      <c r="V69" s="35"/>
      <c r="W69" s="35"/>
      <c r="X69" s="35"/>
      <c r="Y69" s="35"/>
      <c r="Z69" s="35"/>
      <c r="AA69" s="35" t="str">
        <f>IF(AB69&gt;0,IF(M69="法人",IF(AB69&gt;30000000,30000000,AB69),IF(AB69&gt;15000000,15000000,AB69)),"")</f>
        <v/>
      </c>
      <c r="AB69" s="52">
        <f>IF(A69&lt;&gt;A70,SUMIF($A$12:$A$10044,A69,$U$12:$U$10044),0)</f>
        <v>0</v>
      </c>
      <c r="AC69" s="180" t="str">
        <f>IF(CL69=1,"除税額"&amp;TEXT(CM69,"#,###")&amp;"円"&amp;"
うち国費"&amp;TEXT(CN69,"#,###")&amp;"円",IF(CL69=2,"該当なし",IF(CL69=3,"含税額",IF(CL69="","",))))</f>
        <v/>
      </c>
      <c r="AD69" s="51" t="str">
        <f>IF(T69&gt;0,Y69/T69,"")</f>
        <v/>
      </c>
      <c r="AE69" s="116"/>
      <c r="AF69" s="50" t="str">
        <f>IF(AE69&gt;0,VLOOKUP(AE69,整理番号表!$T$6:$U$14,2,FALSE),"")</f>
        <v/>
      </c>
      <c r="AG69" s="116"/>
      <c r="AH69" s="50" t="str">
        <f>IF(AG69&gt;0,VLOOKUP(AG69,整理番号表!$T$18:$W$25,2,FALSE),"")</f>
        <v/>
      </c>
      <c r="AI69" s="116"/>
      <c r="AJ69" s="49">
        <f>IF(AI69=1,Y69,0)</f>
        <v>0</v>
      </c>
      <c r="AK69" s="182"/>
      <c r="AL69" s="192">
        <f>IF($CJ69="ア",1,0)</f>
        <v>0</v>
      </c>
      <c r="AM69" s="191">
        <f>IF($CJ69="イ",1,0)</f>
        <v>0</v>
      </c>
      <c r="AN69" s="191">
        <f>IF($CJ69="ウ",1,0)</f>
        <v>0</v>
      </c>
      <c r="AO69" s="191">
        <f>IF($CJ69="エ",1,0)</f>
        <v>0</v>
      </c>
      <c r="AP69" s="191">
        <f>IF($CJ69="オ",1,0)</f>
        <v>0</v>
      </c>
      <c r="AQ69" s="48"/>
      <c r="AR69" s="48"/>
      <c r="AS69" s="48"/>
      <c r="AT69" s="48"/>
      <c r="AU69" s="48"/>
      <c r="AV69" s="48"/>
      <c r="AW69" s="48"/>
      <c r="AX69" s="48"/>
      <c r="AY69" s="48"/>
      <c r="AZ69" s="48"/>
      <c r="BA69" s="48"/>
      <c r="BB69" s="48"/>
      <c r="BC69" s="48"/>
      <c r="BD69" s="48"/>
      <c r="BE69" s="48"/>
      <c r="BF69" s="48"/>
      <c r="BG69" s="47"/>
      <c r="BH69" s="117"/>
      <c r="BI69" s="45"/>
      <c r="BJ69" s="44"/>
      <c r="BK69" s="45"/>
      <c r="BL69" s="44"/>
      <c r="BM69" s="46"/>
      <c r="BN69" s="46"/>
      <c r="BO69" s="46"/>
      <c r="BP69" s="116"/>
      <c r="BQ69" s="45"/>
      <c r="BR69" s="44"/>
      <c r="BS69" s="45"/>
      <c r="BT69" s="44"/>
      <c r="BU69" s="116"/>
      <c r="BV69" s="116"/>
      <c r="BW69" s="116"/>
      <c r="BX69" s="116"/>
      <c r="BY69" s="116"/>
      <c r="BZ69" s="116"/>
      <c r="CA69" s="116"/>
      <c r="CB69" s="209"/>
      <c r="CC69" s="212"/>
      <c r="CD69" s="19">
        <f t="shared" si="18"/>
        <v>0</v>
      </c>
      <c r="CE69" s="56" t="str">
        <f t="shared" si="19"/>
        <v/>
      </c>
      <c r="CF69" s="196"/>
      <c r="CG69" s="196"/>
      <c r="CH69" s="24">
        <f>CG69-CF69</f>
        <v>0</v>
      </c>
      <c r="CI69" s="23" t="str">
        <f t="shared" si="21"/>
        <v/>
      </c>
      <c r="CJ69" s="23">
        <f t="shared" si="22"/>
        <v>0</v>
      </c>
      <c r="CL69" s="22"/>
      <c r="CM69" s="21">
        <f t="shared" si="23"/>
        <v>0</v>
      </c>
      <c r="CN69" s="21">
        <f>IF(CL69=1,ROUNDDOWN(CM69*CO69,0),0)</f>
        <v>0</v>
      </c>
      <c r="CO69" s="20" t="str">
        <f t="shared" si="25"/>
        <v/>
      </c>
      <c r="CQ69" s="19">
        <f t="shared" si="26"/>
        <v>0</v>
      </c>
      <c r="CR69" s="19">
        <f t="shared" si="27"/>
        <v>0</v>
      </c>
      <c r="CS69" s="19">
        <f t="shared" si="28"/>
        <v>0</v>
      </c>
      <c r="CT69" s="19">
        <f t="shared" si="29"/>
        <v>0</v>
      </c>
      <c r="CU69" s="19">
        <f t="shared" si="43"/>
        <v>0</v>
      </c>
      <c r="CV69" s="19">
        <f t="shared" si="43"/>
        <v>0</v>
      </c>
      <c r="CW69" s="19">
        <f t="shared" si="43"/>
        <v>0</v>
      </c>
      <c r="CX69" s="19">
        <f t="shared" si="43"/>
        <v>0</v>
      </c>
      <c r="CY69" s="19">
        <f t="shared" si="43"/>
        <v>0</v>
      </c>
      <c r="CZ69" s="19">
        <f t="shared" si="43"/>
        <v>0</v>
      </c>
      <c r="DA69" s="19">
        <f t="shared" si="43"/>
        <v>0</v>
      </c>
      <c r="DB69" s="19">
        <f t="shared" si="31"/>
        <v>0</v>
      </c>
      <c r="DC69" s="19">
        <f t="shared" si="32"/>
        <v>0</v>
      </c>
      <c r="DD69" s="19">
        <f t="shared" si="33"/>
        <v>0</v>
      </c>
      <c r="DE69" s="19">
        <f t="shared" si="34"/>
        <v>0</v>
      </c>
      <c r="DF69" s="19">
        <f t="shared" si="35"/>
        <v>0</v>
      </c>
      <c r="DG69" s="19">
        <f t="shared" si="36"/>
        <v>0</v>
      </c>
      <c r="DH69" s="19">
        <f t="shared" si="44"/>
        <v>0</v>
      </c>
      <c r="DI69" s="19">
        <f t="shared" si="44"/>
        <v>0</v>
      </c>
      <c r="DJ69" s="19">
        <f t="shared" si="44"/>
        <v>0</v>
      </c>
      <c r="DK69" s="19">
        <f t="shared" si="38"/>
        <v>0</v>
      </c>
      <c r="DL69" s="19">
        <f t="shared" si="39"/>
        <v>0</v>
      </c>
      <c r="DM69" s="19">
        <f>SUM(CQ69:DL69)</f>
        <v>0</v>
      </c>
    </row>
    <row r="70" spans="1:117" s="19" customFormat="1" ht="18" customHeight="1" thickBot="1" x14ac:dyDescent="0.2">
      <c r="A70" s="19" t="str">
        <f>C70&amp;D70&amp;E70&amp;G70</f>
        <v/>
      </c>
      <c r="B70" s="3" t="str">
        <f>IF(AI70="","",C70&amp;D70&amp;E70&amp;G70)</f>
        <v/>
      </c>
      <c r="C70" s="43"/>
      <c r="D70" s="40"/>
      <c r="E70" s="40"/>
      <c r="F70" s="39" t="str">
        <f t="shared" si="40"/>
        <v/>
      </c>
      <c r="G70" s="26"/>
      <c r="H70" s="26"/>
      <c r="I70" s="41"/>
      <c r="J70" s="36" t="str">
        <f>IF(I70&gt;0,VLOOKUP(I70,整理番号表!$B$6:$H$11,2,FALSE),"")</f>
        <v/>
      </c>
      <c r="K70" s="42"/>
      <c r="L70" s="36" t="str">
        <f>IF(K70&gt;0,VLOOKUP(K70,整理番号表!$B$16:$N$19,2,FALSE),"")</f>
        <v/>
      </c>
      <c r="M70" s="36"/>
      <c r="N70" s="41"/>
      <c r="O70" s="36" t="str">
        <f>IF(N70&gt;0,VLOOKUP(N70,整理番号表!$B$23:$F$50,2,FALSE),"")</f>
        <v/>
      </c>
      <c r="P70" s="40"/>
      <c r="Q70" s="39" t="str">
        <f>IF(P70&gt;0,VLOOKUP(P70,整理番号表!$P$6:$Q$39,2,FALSE),"")</f>
        <v/>
      </c>
      <c r="R70" s="38"/>
      <c r="S70" s="37"/>
      <c r="T70" s="184">
        <f>SUM(U70:Z70)</f>
        <v>0</v>
      </c>
      <c r="U70" s="185"/>
      <c r="V70" s="185"/>
      <c r="W70" s="185"/>
      <c r="X70" s="185"/>
      <c r="Y70" s="185"/>
      <c r="Z70" s="185"/>
      <c r="AA70" s="185" t="str">
        <f>IF(AB70&gt;0,IF(M70="法人",IF(AB70&gt;30000000,30000000,AB70),IF(AB70&gt;15000000,15000000,AB70)),"")</f>
        <v/>
      </c>
      <c r="AB70" s="186">
        <f>IF(A70&lt;&gt;A71,SUMIF($A$12:$A$10044,A70,$U$12:$U$10044),0)</f>
        <v>0</v>
      </c>
      <c r="AC70" s="187" t="str">
        <f>IF(CL70=1,"除税額"&amp;TEXT(CM70,"#,###")&amp;"円"&amp;"
うち国費"&amp;TEXT(CN70,"#,###")&amp;"円",IF(CL70=2,"該当なし",IF(CL70=3,"含税額",IF(CL70="","",))))</f>
        <v/>
      </c>
      <c r="AD70" s="188" t="str">
        <f>IF(T70&gt;0,Y70/T70,"")</f>
        <v/>
      </c>
      <c r="AE70" s="26"/>
      <c r="AF70" s="34" t="str">
        <f>IF(AE70&gt;0,VLOOKUP(AE70,整理番号表!$T$6:$U$14,2,FALSE),"")</f>
        <v/>
      </c>
      <c r="AG70" s="26"/>
      <c r="AH70" s="34" t="str">
        <f>IF(AG70&gt;0,VLOOKUP(AG70,整理番号表!$T$18:$W$25,2,FALSE),"")</f>
        <v/>
      </c>
      <c r="AI70" s="26"/>
      <c r="AJ70" s="33">
        <f>IF(AI70=1,Y70,0)</f>
        <v>0</v>
      </c>
      <c r="AK70" s="183"/>
      <c r="AL70" s="193">
        <f>IF($CJ70="ア",1,0)</f>
        <v>0</v>
      </c>
      <c r="AM70" s="194">
        <f>IF($CJ70="イ",1,0)</f>
        <v>0</v>
      </c>
      <c r="AN70" s="194">
        <f>IF($CJ70="ウ",1,0)</f>
        <v>0</v>
      </c>
      <c r="AO70" s="194">
        <f>IF($CJ70="エ",1,0)</f>
        <v>0</v>
      </c>
      <c r="AP70" s="194">
        <f>IF($CJ70="オ",1,0)</f>
        <v>0</v>
      </c>
      <c r="AQ70" s="32"/>
      <c r="AR70" s="32"/>
      <c r="AS70" s="32"/>
      <c r="AT70" s="32"/>
      <c r="AU70" s="32"/>
      <c r="AV70" s="32"/>
      <c r="AW70" s="32"/>
      <c r="AX70" s="32"/>
      <c r="AY70" s="32"/>
      <c r="AZ70" s="32"/>
      <c r="BA70" s="32"/>
      <c r="BB70" s="32"/>
      <c r="BC70" s="32"/>
      <c r="BD70" s="32"/>
      <c r="BE70" s="32"/>
      <c r="BF70" s="32"/>
      <c r="BG70" s="31"/>
      <c r="BH70" s="30"/>
      <c r="BI70" s="28"/>
      <c r="BJ70" s="27"/>
      <c r="BK70" s="28"/>
      <c r="BL70" s="27"/>
      <c r="BM70" s="29"/>
      <c r="BN70" s="29"/>
      <c r="BO70" s="29"/>
      <c r="BP70" s="26"/>
      <c r="BQ70" s="28"/>
      <c r="BR70" s="27"/>
      <c r="BS70" s="28"/>
      <c r="BT70" s="27"/>
      <c r="BU70" s="26"/>
      <c r="BV70" s="26"/>
      <c r="BW70" s="26"/>
      <c r="BX70" s="26"/>
      <c r="BY70" s="26"/>
      <c r="BZ70" s="26"/>
      <c r="CA70" s="26"/>
      <c r="CB70" s="210"/>
      <c r="CC70" s="213"/>
      <c r="CD70" s="19">
        <f t="shared" si="18"/>
        <v>0</v>
      </c>
      <c r="CE70" s="56" t="str">
        <f t="shared" si="19"/>
        <v/>
      </c>
      <c r="CF70" s="196"/>
      <c r="CG70" s="196"/>
      <c r="CH70" s="24">
        <f>CG70-CF70</f>
        <v>0</v>
      </c>
      <c r="CI70" s="23" t="str">
        <f t="shared" si="21"/>
        <v/>
      </c>
      <c r="CJ70" s="23">
        <f t="shared" si="22"/>
        <v>0</v>
      </c>
      <c r="CL70" s="22"/>
      <c r="CM70" s="21">
        <f t="shared" si="23"/>
        <v>0</v>
      </c>
      <c r="CN70" s="21">
        <f>IF(CL70=1,ROUNDDOWN(CM70*CO70,0),0)</f>
        <v>0</v>
      </c>
      <c r="CO70" s="20" t="str">
        <f t="shared" si="25"/>
        <v/>
      </c>
      <c r="CQ70" s="19">
        <f t="shared" si="26"/>
        <v>0</v>
      </c>
      <c r="CR70" s="19">
        <f t="shared" si="27"/>
        <v>0</v>
      </c>
      <c r="CS70" s="19">
        <f t="shared" si="28"/>
        <v>0</v>
      </c>
      <c r="CT70" s="19">
        <f t="shared" si="29"/>
        <v>0</v>
      </c>
      <c r="CU70" s="19">
        <f t="shared" si="43"/>
        <v>0</v>
      </c>
      <c r="CV70" s="19">
        <f t="shared" si="43"/>
        <v>0</v>
      </c>
      <c r="CW70" s="19">
        <f t="shared" si="43"/>
        <v>0</v>
      </c>
      <c r="CX70" s="19">
        <f t="shared" si="43"/>
        <v>0</v>
      </c>
      <c r="CY70" s="19">
        <f t="shared" si="43"/>
        <v>0</v>
      </c>
      <c r="CZ70" s="19">
        <f t="shared" si="43"/>
        <v>0</v>
      </c>
      <c r="DA70" s="19">
        <f t="shared" si="43"/>
        <v>0</v>
      </c>
      <c r="DB70" s="19">
        <f t="shared" si="31"/>
        <v>0</v>
      </c>
      <c r="DC70" s="19">
        <f t="shared" si="32"/>
        <v>0</v>
      </c>
      <c r="DD70" s="19">
        <f t="shared" si="33"/>
        <v>0</v>
      </c>
      <c r="DE70" s="19">
        <f t="shared" si="34"/>
        <v>0</v>
      </c>
      <c r="DF70" s="19">
        <f t="shared" si="35"/>
        <v>0</v>
      </c>
      <c r="DG70" s="19">
        <f t="shared" si="36"/>
        <v>0</v>
      </c>
      <c r="DH70" s="19">
        <f t="shared" si="44"/>
        <v>0</v>
      </c>
      <c r="DI70" s="19">
        <f t="shared" si="44"/>
        <v>0</v>
      </c>
      <c r="DJ70" s="19">
        <f t="shared" si="44"/>
        <v>0</v>
      </c>
      <c r="DK70" s="19">
        <f t="shared" si="38"/>
        <v>0</v>
      </c>
      <c r="DL70" s="19">
        <f t="shared" si="39"/>
        <v>0</v>
      </c>
      <c r="DM70" s="19">
        <f>SUM(CQ70:DL70)</f>
        <v>0</v>
      </c>
    </row>
    <row r="71" spans="1:117" s="16" customFormat="1" ht="7.5" customHeight="1" x14ac:dyDescent="0.15">
      <c r="C71" s="9"/>
      <c r="D71" s="9"/>
      <c r="E71" s="9"/>
      <c r="F71" s="7"/>
      <c r="G71" s="7"/>
      <c r="H71" s="7"/>
      <c r="I71" s="8"/>
      <c r="J71" s="8"/>
      <c r="K71" s="8"/>
      <c r="L71" s="8"/>
      <c r="M71" s="8"/>
      <c r="N71" s="8"/>
      <c r="O71" s="8"/>
      <c r="P71" s="9"/>
      <c r="Q71" s="7"/>
      <c r="R71" s="7"/>
      <c r="S71" s="9"/>
      <c r="T71" s="17"/>
      <c r="U71" s="17"/>
      <c r="V71" s="17"/>
      <c r="W71" s="17"/>
      <c r="X71" s="17"/>
      <c r="Y71" s="17"/>
      <c r="Z71" s="17"/>
      <c r="AA71" s="17"/>
      <c r="AB71" s="17"/>
      <c r="AC71" s="17"/>
      <c r="AD71" s="18"/>
      <c r="AE71" s="7"/>
      <c r="AF71" s="7"/>
      <c r="AG71" s="7"/>
      <c r="AH71" s="8"/>
      <c r="AI71" s="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7"/>
      <c r="BI71" s="7"/>
      <c r="BJ71" s="7"/>
      <c r="BK71" s="7"/>
      <c r="BL71" s="7"/>
      <c r="BM71" s="7"/>
      <c r="BN71" s="7"/>
      <c r="BO71" s="7"/>
      <c r="BP71" s="7"/>
      <c r="BQ71" s="7"/>
      <c r="BR71" s="7"/>
      <c r="BS71" s="7"/>
      <c r="BT71" s="7"/>
      <c r="BU71" s="7"/>
      <c r="BV71" s="7"/>
      <c r="BW71" s="7"/>
      <c r="BX71" s="7"/>
      <c r="BY71" s="7"/>
      <c r="BZ71" s="7"/>
      <c r="CA71" s="7"/>
      <c r="CB71" s="7"/>
      <c r="CC71" s="7"/>
      <c r="CD71" s="1"/>
      <c r="CE71" s="1"/>
      <c r="CF71" s="1"/>
      <c r="CG71" s="1"/>
      <c r="CH71" s="1"/>
      <c r="CI71" s="1"/>
      <c r="CJ71" s="1"/>
      <c r="CK71" s="1"/>
      <c r="CL71" s="1"/>
      <c r="CM71" s="1"/>
      <c r="CN71" s="1"/>
      <c r="CO71" s="1"/>
      <c r="CP71" s="1"/>
      <c r="CQ71" s="1"/>
      <c r="CR71" s="1"/>
      <c r="CS71" s="1"/>
      <c r="CT71" s="1"/>
      <c r="CU71" s="1"/>
      <c r="CV71" s="1"/>
      <c r="CW71" s="1"/>
    </row>
    <row r="72" spans="1:117" ht="21" customHeight="1" x14ac:dyDescent="0.15">
      <c r="I72" s="15" t="s">
        <v>2</v>
      </c>
      <c r="J72" s="15"/>
      <c r="K72" s="14"/>
      <c r="L72" s="14"/>
      <c r="M72" s="14"/>
      <c r="N72" s="14"/>
      <c r="O72" s="14"/>
      <c r="P72" s="12"/>
      <c r="Q72" s="12"/>
      <c r="R72" s="12"/>
      <c r="S72" s="12"/>
      <c r="T72" s="12"/>
      <c r="U72" s="12"/>
      <c r="V72" s="12"/>
      <c r="W72" s="12"/>
      <c r="X72" s="12"/>
      <c r="Y72" s="12"/>
      <c r="Z72" s="12"/>
      <c r="AA72" s="12"/>
      <c r="AB72" s="12"/>
      <c r="AC72" s="12"/>
      <c r="AD72" s="13"/>
      <c r="AE72" s="13"/>
      <c r="AF72" s="12"/>
      <c r="AG72" s="13"/>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1"/>
      <c r="BI72" s="11"/>
      <c r="BJ72" s="11"/>
      <c r="BK72" s="11"/>
      <c r="BL72" s="11"/>
      <c r="BM72" s="11"/>
      <c r="BN72" s="11"/>
      <c r="BO72" s="11"/>
      <c r="BP72" s="11"/>
      <c r="BQ72" s="11"/>
      <c r="BR72" s="11"/>
      <c r="BS72" s="11"/>
      <c r="BT72" s="11"/>
      <c r="BU72" s="11"/>
      <c r="BV72" s="11"/>
      <c r="BW72" s="8"/>
      <c r="BX72" s="11"/>
      <c r="BY72" s="11"/>
      <c r="BZ72" s="11"/>
      <c r="CA72" s="8"/>
      <c r="CB72" s="8"/>
      <c r="CC72" s="8"/>
      <c r="DM72" s="1">
        <f>SUM(DM12:DM70)</f>
        <v>0</v>
      </c>
    </row>
    <row r="73" spans="1:117" s="3" customFormat="1" ht="21" customHeight="1" x14ac:dyDescent="0.15">
      <c r="I73" s="15" t="s">
        <v>1</v>
      </c>
      <c r="J73" s="15"/>
      <c r="K73" s="14"/>
      <c r="L73" s="14"/>
      <c r="M73" s="14"/>
      <c r="N73" s="14"/>
      <c r="O73" s="14"/>
      <c r="P73" s="12"/>
      <c r="Q73" s="12"/>
      <c r="R73" s="12"/>
      <c r="S73" s="12"/>
      <c r="T73" s="12"/>
      <c r="U73" s="12"/>
      <c r="V73" s="12"/>
      <c r="W73" s="12"/>
      <c r="X73" s="12"/>
      <c r="Y73" s="12"/>
      <c r="Z73" s="12"/>
      <c r="AA73" s="12"/>
      <c r="AB73" s="12"/>
      <c r="AC73" s="12"/>
      <c r="AD73" s="13"/>
      <c r="AE73" s="13"/>
      <c r="AF73" s="12"/>
      <c r="AG73" s="13"/>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1"/>
      <c r="BI73" s="11"/>
      <c r="BJ73" s="11"/>
      <c r="BK73" s="11"/>
      <c r="BL73" s="11"/>
      <c r="BM73" s="11"/>
      <c r="BN73" s="11"/>
      <c r="BO73" s="11"/>
      <c r="BP73" s="11"/>
      <c r="BQ73" s="11"/>
      <c r="BR73" s="11"/>
      <c r="BS73" s="11"/>
      <c r="BT73" s="11"/>
      <c r="BU73" s="11"/>
      <c r="BV73" s="11"/>
      <c r="BW73" s="8"/>
      <c r="BX73" s="11"/>
      <c r="BY73" s="11"/>
      <c r="BZ73" s="11"/>
      <c r="CA73" s="8"/>
      <c r="CB73" s="8"/>
      <c r="CC73" s="8"/>
      <c r="CD73" s="1"/>
      <c r="CE73" s="1"/>
      <c r="CF73" s="1"/>
      <c r="CG73" s="1"/>
      <c r="CH73" s="1"/>
      <c r="CI73" s="1"/>
      <c r="CJ73" s="1"/>
      <c r="CK73" s="1"/>
      <c r="CL73" s="1"/>
      <c r="CM73" s="1"/>
      <c r="CN73" s="1"/>
      <c r="CO73" s="1"/>
      <c r="CP73" s="1"/>
      <c r="CQ73" s="1"/>
      <c r="CR73" s="1"/>
      <c r="CS73" s="1"/>
      <c r="CT73" s="1"/>
      <c r="CU73" s="1"/>
      <c r="CV73" s="1"/>
      <c r="CW73" s="1"/>
      <c r="DM73" s="3" t="s">
        <v>0</v>
      </c>
    </row>
    <row r="74" spans="1:117" s="3" customFormat="1" ht="24.75" customHeight="1" x14ac:dyDescent="0.15">
      <c r="I74" s="206" t="s">
        <v>236</v>
      </c>
      <c r="J74" s="10"/>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1"/>
      <c r="CE74" s="1"/>
      <c r="CF74" s="1"/>
      <c r="CG74" s="1"/>
      <c r="CH74" s="1"/>
      <c r="CI74" s="1"/>
      <c r="CJ74" s="1"/>
      <c r="CK74" s="1"/>
      <c r="CL74" s="1"/>
      <c r="CM74" s="1"/>
      <c r="CN74" s="1"/>
      <c r="CO74" s="1"/>
      <c r="CP74" s="1"/>
      <c r="CQ74" s="1"/>
      <c r="CR74" s="1"/>
      <c r="CS74" s="1"/>
      <c r="CT74" s="1"/>
      <c r="CU74" s="1"/>
      <c r="CV74" s="1"/>
      <c r="CW74" s="1"/>
    </row>
    <row r="75" spans="1:117" x14ac:dyDescent="0.15">
      <c r="BH75" s="9"/>
      <c r="BI75" s="9"/>
      <c r="BJ75" s="9"/>
      <c r="BK75" s="9"/>
      <c r="BL75" s="9"/>
      <c r="BM75" s="9"/>
      <c r="BN75" s="9"/>
      <c r="BO75" s="9"/>
      <c r="BP75" s="9"/>
      <c r="BQ75" s="9"/>
      <c r="BR75" s="9"/>
      <c r="BS75" s="9"/>
      <c r="BT75" s="9"/>
      <c r="BU75" s="9"/>
      <c r="BV75" s="9"/>
      <c r="BW75" s="8"/>
      <c r="BX75" s="9"/>
      <c r="BY75" s="9"/>
      <c r="BZ75" s="9"/>
      <c r="CA75" s="8"/>
      <c r="CB75" s="8"/>
      <c r="CC75" s="8"/>
    </row>
    <row r="76" spans="1:117" x14ac:dyDescent="0.15">
      <c r="BH76" s="9"/>
      <c r="BI76" s="9"/>
      <c r="BJ76" s="9"/>
      <c r="BK76" s="9"/>
      <c r="BL76" s="9"/>
      <c r="BM76" s="9"/>
      <c r="BN76" s="9"/>
      <c r="BO76" s="9"/>
      <c r="BP76" s="9"/>
      <c r="BQ76" s="9"/>
      <c r="BR76" s="9"/>
      <c r="BS76" s="9"/>
      <c r="BT76" s="9"/>
      <c r="BU76" s="9"/>
      <c r="BV76" s="9"/>
      <c r="BW76" s="8"/>
      <c r="BX76" s="9"/>
      <c r="BY76" s="9"/>
      <c r="BZ76" s="9"/>
      <c r="CA76" s="8"/>
      <c r="CB76" s="8"/>
      <c r="CC76" s="8"/>
    </row>
    <row r="77" spans="1:117" x14ac:dyDescent="0.15">
      <c r="BH77" s="9"/>
      <c r="BI77" s="9"/>
      <c r="BJ77" s="9"/>
      <c r="BK77" s="9"/>
      <c r="BL77" s="9"/>
      <c r="BM77" s="9"/>
      <c r="BN77" s="9"/>
      <c r="BO77" s="9"/>
      <c r="BP77" s="9"/>
      <c r="BQ77" s="9"/>
      <c r="BR77" s="9"/>
      <c r="BS77" s="9"/>
      <c r="BT77" s="9"/>
      <c r="BU77" s="9"/>
      <c r="BV77" s="9"/>
      <c r="BW77" s="8"/>
      <c r="BX77" s="9"/>
      <c r="BY77" s="9"/>
      <c r="BZ77" s="9"/>
      <c r="CA77" s="8"/>
      <c r="CB77" s="8"/>
      <c r="CC77" s="8"/>
    </row>
    <row r="78" spans="1:117" x14ac:dyDescent="0.15">
      <c r="BH78" s="9"/>
      <c r="BI78" s="9"/>
      <c r="BJ78" s="9"/>
      <c r="BK78" s="9"/>
      <c r="BL78" s="9"/>
      <c r="BM78" s="9"/>
      <c r="BN78" s="9"/>
      <c r="BO78" s="9"/>
      <c r="BP78" s="9"/>
      <c r="BQ78" s="9"/>
      <c r="BR78" s="9"/>
      <c r="BS78" s="9"/>
      <c r="BT78" s="9"/>
      <c r="BU78" s="9"/>
      <c r="BV78" s="9"/>
      <c r="BW78" s="8"/>
      <c r="BX78" s="9"/>
      <c r="BY78" s="9"/>
      <c r="BZ78" s="9"/>
      <c r="CA78" s="8"/>
      <c r="CB78" s="8"/>
      <c r="CC78" s="8"/>
    </row>
    <row r="79" spans="1:117" x14ac:dyDescent="0.15">
      <c r="BH79" s="9"/>
      <c r="BI79" s="9"/>
      <c r="BJ79" s="9"/>
      <c r="BK79" s="9"/>
      <c r="BL79" s="9"/>
      <c r="BM79" s="9"/>
      <c r="BN79" s="9"/>
      <c r="BO79" s="9"/>
      <c r="BP79" s="9"/>
      <c r="BQ79" s="9"/>
      <c r="BR79" s="9"/>
      <c r="BS79" s="9"/>
      <c r="BT79" s="9"/>
      <c r="BU79" s="9"/>
      <c r="BV79" s="9"/>
      <c r="BW79" s="8"/>
      <c r="BX79" s="9"/>
      <c r="BY79" s="9"/>
      <c r="BZ79" s="9"/>
      <c r="CA79" s="8"/>
      <c r="CB79" s="8"/>
      <c r="CC79" s="8"/>
    </row>
    <row r="80" spans="1:117" x14ac:dyDescent="0.15">
      <c r="BH80" s="9"/>
      <c r="BI80" s="9"/>
      <c r="BJ80" s="9"/>
      <c r="BK80" s="9"/>
      <c r="BL80" s="9"/>
      <c r="BM80" s="9"/>
      <c r="BN80" s="9"/>
      <c r="BO80" s="9"/>
      <c r="BP80" s="9"/>
      <c r="BQ80" s="9"/>
      <c r="BR80" s="9"/>
      <c r="BS80" s="9"/>
      <c r="BT80" s="9"/>
      <c r="BU80" s="9"/>
      <c r="BV80" s="9"/>
      <c r="BW80" s="8"/>
      <c r="BX80" s="9"/>
      <c r="BY80" s="9"/>
      <c r="BZ80" s="9"/>
      <c r="CA80" s="8"/>
      <c r="CB80" s="8"/>
      <c r="CC80" s="8"/>
    </row>
    <row r="81" spans="6:81" x14ac:dyDescent="0.15">
      <c r="BH81" s="9"/>
      <c r="BI81" s="9"/>
      <c r="BJ81" s="9"/>
      <c r="BK81" s="9"/>
      <c r="BL81" s="9"/>
      <c r="BM81" s="9"/>
      <c r="BN81" s="9"/>
      <c r="BO81" s="9"/>
      <c r="BP81" s="9"/>
      <c r="BQ81" s="9"/>
      <c r="BR81" s="9"/>
      <c r="BS81" s="9"/>
      <c r="BT81" s="9"/>
      <c r="BU81" s="9"/>
      <c r="BV81" s="9"/>
      <c r="BW81" s="8"/>
      <c r="BX81" s="9"/>
      <c r="BY81" s="9"/>
      <c r="BZ81" s="9"/>
      <c r="CA81" s="8"/>
      <c r="CB81" s="8"/>
      <c r="CC81" s="8"/>
    </row>
    <row r="82" spans="6:81" x14ac:dyDescent="0.15">
      <c r="BH82" s="9"/>
      <c r="BI82" s="9"/>
      <c r="BJ82" s="9"/>
      <c r="BK82" s="9"/>
      <c r="BL82" s="9"/>
      <c r="BM82" s="9"/>
      <c r="BN82" s="9"/>
      <c r="BO82" s="9"/>
      <c r="BP82" s="9"/>
      <c r="BQ82" s="9"/>
      <c r="BR82" s="9"/>
      <c r="BS82" s="9"/>
      <c r="BT82" s="9"/>
      <c r="BU82" s="9"/>
      <c r="BV82" s="9"/>
      <c r="BW82" s="8"/>
      <c r="BX82" s="9"/>
      <c r="BY82" s="9"/>
      <c r="BZ82" s="9"/>
      <c r="CA82" s="8"/>
      <c r="CB82" s="8"/>
      <c r="CC82" s="8"/>
    </row>
    <row r="83" spans="6:81" x14ac:dyDescent="0.15">
      <c r="BH83" s="9"/>
      <c r="BI83" s="9"/>
      <c r="BJ83" s="9"/>
      <c r="BK83" s="9"/>
      <c r="BL83" s="9"/>
      <c r="BM83" s="9"/>
      <c r="BN83" s="9"/>
      <c r="BO83" s="9"/>
      <c r="BP83" s="9"/>
      <c r="BQ83" s="9"/>
      <c r="BR83" s="9"/>
      <c r="BS83" s="9"/>
      <c r="BT83" s="9"/>
      <c r="BU83" s="9"/>
      <c r="BV83" s="9"/>
      <c r="BW83" s="8"/>
      <c r="BX83" s="9"/>
      <c r="BY83" s="9"/>
      <c r="BZ83" s="9"/>
      <c r="CA83" s="8"/>
      <c r="CB83" s="8"/>
      <c r="CC83" s="8"/>
    </row>
    <row r="84" spans="6:81" x14ac:dyDescent="0.15">
      <c r="BH84" s="9"/>
      <c r="BI84" s="9"/>
      <c r="BJ84" s="9"/>
      <c r="BK84" s="9"/>
      <c r="BL84" s="9"/>
      <c r="BM84" s="9"/>
      <c r="BN84" s="9"/>
      <c r="BO84" s="9"/>
      <c r="BP84" s="9"/>
      <c r="BQ84" s="9"/>
      <c r="BR84" s="9"/>
      <c r="BS84" s="9"/>
      <c r="BT84" s="9"/>
      <c r="BU84" s="9"/>
      <c r="BV84" s="9"/>
      <c r="BW84" s="8"/>
      <c r="BX84" s="9"/>
      <c r="BY84" s="9"/>
      <c r="BZ84" s="9"/>
      <c r="CA84" s="8"/>
      <c r="CB84" s="8"/>
      <c r="CC84" s="8"/>
    </row>
    <row r="85" spans="6:81" x14ac:dyDescent="0.15">
      <c r="BH85" s="9"/>
      <c r="BI85" s="9"/>
      <c r="BJ85" s="9"/>
      <c r="BK85" s="9"/>
      <c r="BL85" s="9"/>
      <c r="BM85" s="9"/>
      <c r="BN85" s="9"/>
      <c r="BO85" s="9"/>
      <c r="BP85" s="9"/>
      <c r="BQ85" s="9"/>
      <c r="BR85" s="9"/>
      <c r="BS85" s="9"/>
      <c r="BT85" s="9"/>
      <c r="BU85" s="9"/>
      <c r="BV85" s="9"/>
      <c r="BW85" s="8"/>
      <c r="BX85" s="9"/>
      <c r="BY85" s="9"/>
      <c r="BZ85" s="9"/>
      <c r="CA85" s="8"/>
      <c r="CB85" s="8"/>
      <c r="CC85" s="8"/>
    </row>
    <row r="86" spans="6:81" x14ac:dyDescent="0.15">
      <c r="BH86" s="9"/>
      <c r="BI86" s="9"/>
      <c r="BJ86" s="9"/>
      <c r="BK86" s="9"/>
      <c r="BL86" s="9"/>
      <c r="BM86" s="9"/>
      <c r="BN86" s="9"/>
      <c r="BO86" s="9"/>
      <c r="BP86" s="9"/>
      <c r="BQ86" s="9"/>
      <c r="BR86" s="9"/>
      <c r="BS86" s="9"/>
      <c r="BT86" s="9"/>
      <c r="BU86" s="9"/>
      <c r="BV86" s="9"/>
      <c r="BW86" s="8"/>
      <c r="BX86" s="9"/>
      <c r="BY86" s="9"/>
      <c r="BZ86" s="9"/>
      <c r="CA86" s="8"/>
      <c r="CB86" s="8"/>
      <c r="CC86" s="8"/>
    </row>
    <row r="87" spans="6:81" x14ac:dyDescent="0.15">
      <c r="BH87" s="9"/>
      <c r="BI87" s="9"/>
      <c r="BJ87" s="9"/>
      <c r="BK87" s="9"/>
      <c r="BL87" s="9"/>
      <c r="BM87" s="9"/>
      <c r="BN87" s="9"/>
      <c r="BO87" s="9"/>
      <c r="BP87" s="9"/>
      <c r="BQ87" s="9"/>
      <c r="BR87" s="9"/>
      <c r="BS87" s="9"/>
      <c r="BT87" s="9"/>
      <c r="BU87" s="9"/>
      <c r="BV87" s="9"/>
      <c r="BW87" s="8"/>
      <c r="BX87" s="9"/>
      <c r="BY87" s="9"/>
      <c r="BZ87" s="9"/>
      <c r="CA87" s="8"/>
      <c r="CB87" s="8"/>
      <c r="CC87" s="8"/>
    </row>
    <row r="88" spans="6:81" x14ac:dyDescent="0.15">
      <c r="BH88" s="9"/>
      <c r="BI88" s="9"/>
      <c r="BJ88" s="9"/>
      <c r="BK88" s="9"/>
      <c r="BL88" s="9"/>
      <c r="BM88" s="9"/>
      <c r="BN88" s="9"/>
      <c r="BO88" s="9"/>
      <c r="BP88" s="9"/>
      <c r="BQ88" s="9"/>
      <c r="BR88" s="9"/>
      <c r="BS88" s="9"/>
      <c r="BT88" s="9"/>
      <c r="BU88" s="9"/>
      <c r="BV88" s="9"/>
      <c r="BW88" s="8"/>
      <c r="BX88" s="9"/>
      <c r="BY88" s="9"/>
      <c r="BZ88" s="9"/>
      <c r="CA88" s="8"/>
      <c r="CB88" s="8"/>
      <c r="CC88" s="8"/>
    </row>
    <row r="89" spans="6:81" x14ac:dyDescent="0.15">
      <c r="BH89" s="9"/>
      <c r="BI89" s="9"/>
      <c r="BJ89" s="9"/>
      <c r="BK89" s="9"/>
      <c r="BL89" s="9"/>
      <c r="BM89" s="9"/>
      <c r="BN89" s="9"/>
      <c r="BO89" s="9"/>
      <c r="BP89" s="9"/>
      <c r="BQ89" s="9"/>
      <c r="BR89" s="9"/>
      <c r="BS89" s="9"/>
      <c r="BT89" s="9"/>
      <c r="BU89" s="9"/>
      <c r="BV89" s="9"/>
      <c r="BW89" s="8"/>
      <c r="BX89" s="9"/>
      <c r="BY89" s="9"/>
      <c r="BZ89" s="9"/>
      <c r="CA89" s="8"/>
      <c r="CB89" s="8"/>
      <c r="CC89" s="8"/>
    </row>
    <row r="90" spans="6:81" x14ac:dyDescent="0.15">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9"/>
      <c r="BI90" s="9"/>
      <c r="BJ90" s="9"/>
      <c r="BK90" s="9"/>
      <c r="BL90" s="9"/>
      <c r="BM90" s="9"/>
      <c r="BN90" s="9"/>
      <c r="BO90" s="9"/>
      <c r="BP90" s="9"/>
      <c r="BQ90" s="9"/>
      <c r="BR90" s="9"/>
      <c r="BS90" s="9"/>
      <c r="BT90" s="9"/>
      <c r="BU90" s="9"/>
      <c r="BV90" s="9"/>
      <c r="BW90" s="8"/>
      <c r="BX90" s="9"/>
      <c r="BY90" s="9"/>
      <c r="BZ90" s="9"/>
      <c r="CA90" s="8"/>
      <c r="CB90" s="8"/>
      <c r="CC90" s="8"/>
    </row>
    <row r="91" spans="6:81" x14ac:dyDescent="0.15">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7"/>
      <c r="BI91" s="7"/>
      <c r="BJ91" s="7"/>
      <c r="BK91" s="7"/>
      <c r="BL91" s="7"/>
      <c r="BM91" s="7"/>
      <c r="BN91" s="7"/>
      <c r="BO91" s="7"/>
      <c r="BP91" s="7"/>
      <c r="BQ91" s="7"/>
      <c r="BR91" s="7"/>
      <c r="BS91" s="7"/>
      <c r="BT91" s="7"/>
      <c r="BU91" s="7"/>
      <c r="BV91" s="7"/>
      <c r="BW91" s="7"/>
      <c r="BX91" s="7"/>
      <c r="BY91" s="7"/>
      <c r="BZ91" s="7"/>
      <c r="CA91" s="7"/>
      <c r="CB91" s="7"/>
      <c r="CC91" s="7"/>
    </row>
    <row r="93" spans="6:81" x14ac:dyDescent="0.15">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6"/>
      <c r="BI93" s="6"/>
      <c r="BJ93" s="6"/>
      <c r="BK93" s="6"/>
      <c r="BL93" s="6"/>
      <c r="BM93" s="6"/>
      <c r="BN93" s="6"/>
      <c r="BO93" s="6"/>
      <c r="BP93" s="6"/>
      <c r="BQ93" s="6"/>
      <c r="BR93" s="6"/>
      <c r="BS93" s="6"/>
      <c r="BT93" s="6"/>
      <c r="BU93" s="6"/>
      <c r="BV93" s="6"/>
      <c r="BW93" s="6"/>
      <c r="BX93" s="6"/>
      <c r="BY93" s="6"/>
      <c r="BZ93" s="6"/>
      <c r="CA93" s="6"/>
      <c r="CB93" s="6"/>
      <c r="CC93" s="6"/>
    </row>
  </sheetData>
  <autoFilter ref="A11:CD70">
    <filterColumn colId="68" showButton="0"/>
    <filterColumn colId="70" showButton="0"/>
  </autoFilter>
  <mergeCells count="94">
    <mergeCell ref="CC9:CC10"/>
    <mergeCell ref="C5:C10"/>
    <mergeCell ref="D5:D10"/>
    <mergeCell ref="E5:E10"/>
    <mergeCell ref="F5:AK5"/>
    <mergeCell ref="AL5:BF6"/>
    <mergeCell ref="AU7:AU10"/>
    <mergeCell ref="AV7:AV10"/>
    <mergeCell ref="AW7:AW10"/>
    <mergeCell ref="AX7:AX10"/>
    <mergeCell ref="F6:F10"/>
    <mergeCell ref="G6:G10"/>
    <mergeCell ref="I6:J8"/>
    <mergeCell ref="K6:O8"/>
    <mergeCell ref="P6:Q8"/>
    <mergeCell ref="Q9:Q10"/>
    <mergeCell ref="S9:S10"/>
    <mergeCell ref="CL6:CO6"/>
    <mergeCell ref="R7:R10"/>
    <mergeCell ref="Y7:Z7"/>
    <mergeCell ref="AE7:AF8"/>
    <mergeCell ref="AG7:AH8"/>
    <mergeCell ref="AI7:AJ7"/>
    <mergeCell ref="AL7:AP8"/>
    <mergeCell ref="AQ7:AQ10"/>
    <mergeCell ref="AS7:AS10"/>
    <mergeCell ref="AT7:AT10"/>
    <mergeCell ref="CE5:CJ6"/>
    <mergeCell ref="CL5:CO5"/>
    <mergeCell ref="U6:Z6"/>
    <mergeCell ref="AA6:AB9"/>
    <mergeCell ref="AC6:AC9"/>
    <mergeCell ref="BH5:CB6"/>
    <mergeCell ref="CL7:CO7"/>
    <mergeCell ref="H8:H10"/>
    <mergeCell ref="T8:T9"/>
    <mergeCell ref="U8:U9"/>
    <mergeCell ref="V8:V9"/>
    <mergeCell ref="W8:W9"/>
    <mergeCell ref="X8:X9"/>
    <mergeCell ref="Y8:Y9"/>
    <mergeCell ref="Z8:Z9"/>
    <mergeCell ref="AI8:AJ8"/>
    <mergeCell ref="BA7:BA10"/>
    <mergeCell ref="BD7:BD10"/>
    <mergeCell ref="BG7:BG10"/>
    <mergeCell ref="BH7:BT7"/>
    <mergeCell ref="BU7:CB7"/>
    <mergeCell ref="CE7:CJ9"/>
    <mergeCell ref="AK8:AK9"/>
    <mergeCell ref="BH8:BH10"/>
    <mergeCell ref="BM8:BM10"/>
    <mergeCell ref="AM9:AM10"/>
    <mergeCell ref="AN9:AN10"/>
    <mergeCell ref="AO9:AO10"/>
    <mergeCell ref="AP9:AP10"/>
    <mergeCell ref="BE9:BE10"/>
    <mergeCell ref="AL9:AL10"/>
    <mergeCell ref="AR9:AR10"/>
    <mergeCell ref="AY9:AY10"/>
    <mergeCell ref="AZ9:AZ10"/>
    <mergeCell ref="BB9:BB10"/>
    <mergeCell ref="BC9:BC10"/>
    <mergeCell ref="I9:I10"/>
    <mergeCell ref="J9:J10"/>
    <mergeCell ref="K9:M9"/>
    <mergeCell ref="N9:O9"/>
    <mergeCell ref="P9:P10"/>
    <mergeCell ref="AE9:AE10"/>
    <mergeCell ref="AF9:AF10"/>
    <mergeCell ref="AG9:AG10"/>
    <mergeCell ref="AH9:AH10"/>
    <mergeCell ref="AI9:AI10"/>
    <mergeCell ref="CL9:CO9"/>
    <mergeCell ref="BI10:BJ10"/>
    <mergeCell ref="BK10:BL10"/>
    <mergeCell ref="BQ10:BR10"/>
    <mergeCell ref="BS10:BT10"/>
    <mergeCell ref="CA8:CA10"/>
    <mergeCell ref="CB8:CB10"/>
    <mergeCell ref="CL8:CO8"/>
    <mergeCell ref="BP8:BP10"/>
    <mergeCell ref="BU8:BU10"/>
    <mergeCell ref="BV8:BV10"/>
    <mergeCell ref="BW8:BW10"/>
    <mergeCell ref="BX8:BX10"/>
    <mergeCell ref="BY8:BY10"/>
    <mergeCell ref="BZ8:BZ10"/>
    <mergeCell ref="CC5:CC8"/>
    <mergeCell ref="BI11:BJ11"/>
    <mergeCell ref="BK11:BL11"/>
    <mergeCell ref="BQ11:BR11"/>
    <mergeCell ref="BS11:BT11"/>
    <mergeCell ref="BF9:BF10"/>
  </mergeCells>
  <phoneticPr fontId="4"/>
  <conditionalFormatting sqref="CO11 CO69:CO70">
    <cfRule type="expression" dxfId="10" priority="11">
      <formula>$BZ11&gt;0.3</formula>
    </cfRule>
  </conditionalFormatting>
  <conditionalFormatting sqref="CO12:CO26">
    <cfRule type="expression" dxfId="9" priority="10">
      <formula>$BZ12&gt;0.3</formula>
    </cfRule>
  </conditionalFormatting>
  <conditionalFormatting sqref="AI13">
    <cfRule type="expression" dxfId="8" priority="9">
      <formula>AE13=4</formula>
    </cfRule>
  </conditionalFormatting>
  <conditionalFormatting sqref="AI14:AI26 AI69:AI70">
    <cfRule type="expression" dxfId="7" priority="8">
      <formula>AE14=4</formula>
    </cfRule>
  </conditionalFormatting>
  <conditionalFormatting sqref="AI12">
    <cfRule type="expression" dxfId="6" priority="7">
      <formula>AE12=4</formula>
    </cfRule>
  </conditionalFormatting>
  <conditionalFormatting sqref="CE69:CG70 AL12:BH70 BM12:CC70">
    <cfRule type="expression" dxfId="5" priority="6">
      <formula>$CD12=0</formula>
    </cfRule>
  </conditionalFormatting>
  <conditionalFormatting sqref="CE13:CG26">
    <cfRule type="expression" dxfId="4" priority="5">
      <formula>$CD13=0</formula>
    </cfRule>
  </conditionalFormatting>
  <conditionalFormatting sqref="CO27:CO68">
    <cfRule type="expression" dxfId="3" priority="4">
      <formula>$BZ27&gt;0.3</formula>
    </cfRule>
  </conditionalFormatting>
  <conditionalFormatting sqref="AI27:AI68">
    <cfRule type="expression" dxfId="2" priority="3">
      <formula>AE27=4</formula>
    </cfRule>
  </conditionalFormatting>
  <conditionalFormatting sqref="CE27:CG68">
    <cfRule type="expression" dxfId="1" priority="2">
      <formula>$CD27=0</formula>
    </cfRule>
  </conditionalFormatting>
  <conditionalFormatting sqref="BI12:BL70">
    <cfRule type="expression" dxfId="0" priority="1">
      <formula>$CD12=0</formula>
    </cfRule>
  </conditionalFormatting>
  <dataValidations count="4">
    <dataValidation type="list" allowBlank="1" showInputMessage="1" showErrorMessage="1" sqref="BJ12:BJ70 BL12:BL70">
      <formula1>"　,千円,千円/人"</formula1>
    </dataValidation>
    <dataValidation type="list" allowBlank="1" showInputMessage="1" showErrorMessage="1" sqref="H12:H70">
      <formula1>"10代,20代,30代,40代,50代,60代,70代,80代,90代"</formula1>
    </dataValidation>
    <dataValidation allowBlank="1" showInputMessage="1" showErrorMessage="1" prompt="入力単位は、ha" sqref="CF12:CG70"/>
    <dataValidation type="list" allowBlank="1" showInputMessage="1" showErrorMessage="1" sqref="M12:M70">
      <formula1>"　,法人,法人以外"</formula1>
    </dataValidation>
  </dataValidations>
  <pageMargins left="0.62992125984251968" right="0.55118110236220474" top="0.74803149606299213" bottom="0.74803149606299213" header="0.31496062992125984" footer="0.31496062992125984"/>
  <pageSetup paperSize="8" scale="62" fitToWidth="2" fitToHeight="0" orientation="landscape" r:id="rId1"/>
  <headerFooter alignWithMargins="0"/>
  <colBreaks count="1" manualBreakCount="1">
    <brk id="37" max="73"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BA53"/>
  <sheetViews>
    <sheetView topLeftCell="A5" zoomScaleNormal="100" zoomScaleSheetLayoutView="80" workbookViewId="0">
      <selection activeCell="C17" sqref="C17:N17"/>
    </sheetView>
  </sheetViews>
  <sheetFormatPr defaultRowHeight="11.25" x14ac:dyDescent="0.15"/>
  <cols>
    <col min="1" max="1" width="1" style="144" customWidth="1"/>
    <col min="2" max="6" width="4.75" style="144" customWidth="1"/>
    <col min="7" max="7" width="9.75" style="144" customWidth="1"/>
    <col min="8" max="14" width="10.875" style="144" customWidth="1"/>
    <col min="15" max="15" width="3.5" style="144" customWidth="1"/>
    <col min="16" max="16" width="4.75" style="144" customWidth="1"/>
    <col min="17" max="17" width="25.375" style="144" customWidth="1"/>
    <col min="18" max="18" width="9" style="144" customWidth="1"/>
    <col min="19" max="19" width="3.5" style="144" customWidth="1"/>
    <col min="20" max="20" width="4.75" style="144" customWidth="1"/>
    <col min="21" max="21" width="20.375" style="144" customWidth="1"/>
    <col min="22" max="22" width="4.875" style="144" customWidth="1"/>
    <col min="23" max="23" width="1.25" style="144" customWidth="1"/>
    <col min="24" max="24" width="1.5" style="145" customWidth="1"/>
    <col min="25" max="37" width="4.75" style="144" customWidth="1"/>
    <col min="38" max="16384" width="9" style="144"/>
  </cols>
  <sheetData>
    <row r="1" spans="1:53" s="172" customFormat="1" ht="23.25" hidden="1" customHeight="1" x14ac:dyDescent="0.15">
      <c r="A1" s="354" t="s">
        <v>219</v>
      </c>
      <c r="B1" s="354"/>
      <c r="C1" s="354"/>
      <c r="D1" s="354"/>
      <c r="E1" s="354"/>
      <c r="F1" s="354"/>
      <c r="G1" s="354"/>
      <c r="H1" s="354"/>
      <c r="I1" s="354"/>
      <c r="J1" s="354"/>
      <c r="K1" s="354"/>
      <c r="L1" s="354"/>
      <c r="M1" s="354"/>
      <c r="N1" s="354"/>
      <c r="O1" s="355"/>
      <c r="P1" s="355"/>
      <c r="Q1" s="355"/>
      <c r="R1" s="355"/>
      <c r="S1" s="355"/>
      <c r="T1" s="355"/>
      <c r="U1" s="355"/>
      <c r="V1" s="355"/>
      <c r="W1" s="355"/>
      <c r="X1" s="355"/>
      <c r="Y1" s="176"/>
      <c r="Z1" s="175"/>
      <c r="AA1" s="175"/>
      <c r="AB1" s="175"/>
      <c r="AC1" s="175"/>
      <c r="AD1" s="175"/>
      <c r="AE1" s="175"/>
      <c r="AF1" s="175"/>
      <c r="AG1" s="174"/>
      <c r="AH1" s="174"/>
      <c r="AI1" s="174"/>
      <c r="AJ1" s="174"/>
      <c r="AK1" s="174"/>
      <c r="AL1" s="174"/>
      <c r="AM1" s="174"/>
      <c r="AN1" s="174"/>
      <c r="AO1" s="174"/>
      <c r="AP1" s="174"/>
      <c r="AQ1" s="174"/>
      <c r="AR1" s="174"/>
      <c r="AS1" s="174"/>
      <c r="AT1" s="174"/>
      <c r="AU1" s="174"/>
      <c r="AV1" s="174"/>
      <c r="AW1" s="174"/>
      <c r="AX1" s="174"/>
      <c r="AY1" s="174"/>
      <c r="AZ1" s="174"/>
      <c r="BA1" s="173"/>
    </row>
    <row r="2" spans="1:53" ht="23.25" customHeight="1" x14ac:dyDescent="0.15">
      <c r="A2" s="149"/>
      <c r="B2" s="171" t="s">
        <v>218</v>
      </c>
      <c r="C2" s="149"/>
      <c r="D2" s="149"/>
      <c r="E2" s="149"/>
      <c r="F2" s="149"/>
      <c r="G2" s="149"/>
      <c r="H2" s="149"/>
      <c r="I2" s="149"/>
      <c r="J2" s="149"/>
      <c r="K2" s="149"/>
      <c r="L2" s="149"/>
      <c r="M2" s="149"/>
      <c r="N2" s="170"/>
      <c r="O2" s="149"/>
      <c r="P2" s="147"/>
      <c r="Q2" s="146"/>
      <c r="R2" s="146"/>
      <c r="S2" s="146"/>
      <c r="T2" s="147"/>
      <c r="U2" s="146"/>
      <c r="V2" s="146"/>
      <c r="W2" s="146"/>
      <c r="X2" s="146"/>
    </row>
    <row r="3" spans="1:53" ht="9.75" customHeight="1" x14ac:dyDescent="0.15">
      <c r="A3" s="149"/>
      <c r="B3" s="149"/>
      <c r="C3" s="149"/>
      <c r="D3" s="149"/>
      <c r="E3" s="149"/>
      <c r="F3" s="149"/>
      <c r="G3" s="149"/>
      <c r="H3" s="149"/>
      <c r="I3" s="149"/>
      <c r="J3" s="149"/>
      <c r="K3" s="149"/>
      <c r="L3" s="149"/>
      <c r="M3" s="149"/>
      <c r="N3" s="149"/>
      <c r="O3" s="149"/>
      <c r="P3" s="147"/>
      <c r="Q3" s="146"/>
      <c r="R3" s="146"/>
      <c r="S3" s="146"/>
      <c r="T3" s="147"/>
      <c r="U3" s="146"/>
      <c r="V3" s="146"/>
      <c r="W3" s="146"/>
      <c r="X3" s="146"/>
    </row>
    <row r="4" spans="1:53" ht="23.25" customHeight="1" x14ac:dyDescent="0.15">
      <c r="A4" s="149"/>
      <c r="B4" s="169" t="s">
        <v>217</v>
      </c>
      <c r="C4" s="149"/>
      <c r="D4" s="149"/>
      <c r="E4" s="149"/>
      <c r="F4" s="149"/>
      <c r="G4" s="149"/>
      <c r="H4" s="149"/>
      <c r="I4" s="149"/>
      <c r="J4" s="149"/>
      <c r="K4" s="149"/>
      <c r="L4" s="149"/>
      <c r="M4" s="149"/>
      <c r="N4" s="149"/>
      <c r="O4" s="149"/>
      <c r="P4" s="155" t="s">
        <v>216</v>
      </c>
      <c r="Q4" s="150"/>
      <c r="R4" s="150"/>
      <c r="S4" s="150"/>
      <c r="T4" s="158" t="s">
        <v>215</v>
      </c>
      <c r="U4" s="155"/>
      <c r="V4" s="155"/>
      <c r="W4" s="155"/>
      <c r="X4" s="149"/>
    </row>
    <row r="5" spans="1:53" ht="16.5" customHeight="1" x14ac:dyDescent="0.15">
      <c r="A5" s="149"/>
      <c r="B5" s="154" t="s">
        <v>30</v>
      </c>
      <c r="C5" s="356" t="s">
        <v>165</v>
      </c>
      <c r="D5" s="357"/>
      <c r="E5" s="357"/>
      <c r="F5" s="357"/>
      <c r="G5" s="357"/>
      <c r="H5" s="357"/>
      <c r="I5" s="358" t="s">
        <v>213</v>
      </c>
      <c r="J5" s="358"/>
      <c r="K5" s="358"/>
      <c r="L5" s="358"/>
      <c r="M5" s="166"/>
      <c r="P5" s="154" t="s">
        <v>30</v>
      </c>
      <c r="Q5" s="168" t="s">
        <v>214</v>
      </c>
      <c r="R5" s="154" t="s">
        <v>213</v>
      </c>
      <c r="S5" s="148"/>
      <c r="T5" s="154" t="s">
        <v>30</v>
      </c>
      <c r="U5" s="154" t="s">
        <v>212</v>
      </c>
      <c r="V5" s="155"/>
      <c r="W5" s="148"/>
      <c r="X5" s="149"/>
    </row>
    <row r="6" spans="1:53" ht="16.5" customHeight="1" x14ac:dyDescent="0.15">
      <c r="A6" s="149"/>
      <c r="B6" s="346">
        <v>1</v>
      </c>
      <c r="C6" s="348" t="s">
        <v>211</v>
      </c>
      <c r="D6" s="349"/>
      <c r="E6" s="349"/>
      <c r="F6" s="349"/>
      <c r="G6" s="349"/>
      <c r="H6" s="350"/>
      <c r="I6" s="348" t="s">
        <v>210</v>
      </c>
      <c r="J6" s="349"/>
      <c r="K6" s="349"/>
      <c r="L6" s="350"/>
      <c r="M6" s="166"/>
      <c r="P6" s="154">
        <v>1</v>
      </c>
      <c r="Q6" s="163" t="s">
        <v>209</v>
      </c>
      <c r="R6" s="167" t="s">
        <v>208</v>
      </c>
      <c r="S6" s="152"/>
      <c r="T6" s="154">
        <v>1</v>
      </c>
      <c r="U6" s="159" t="s">
        <v>207</v>
      </c>
      <c r="V6" s="155"/>
      <c r="W6" s="148"/>
      <c r="X6" s="149"/>
    </row>
    <row r="7" spans="1:53" ht="16.5" customHeight="1" x14ac:dyDescent="0.15">
      <c r="A7" s="149"/>
      <c r="B7" s="347"/>
      <c r="C7" s="351"/>
      <c r="D7" s="352"/>
      <c r="E7" s="352"/>
      <c r="F7" s="352"/>
      <c r="G7" s="352"/>
      <c r="H7" s="353"/>
      <c r="I7" s="351"/>
      <c r="J7" s="352"/>
      <c r="K7" s="352"/>
      <c r="L7" s="353"/>
      <c r="M7" s="166"/>
      <c r="P7" s="154">
        <v>2</v>
      </c>
      <c r="Q7" s="163" t="s">
        <v>206</v>
      </c>
      <c r="R7" s="165"/>
      <c r="S7" s="152"/>
      <c r="T7" s="154">
        <v>2</v>
      </c>
      <c r="U7" s="159" t="s">
        <v>205</v>
      </c>
      <c r="V7" s="155"/>
      <c r="W7" s="148"/>
      <c r="X7" s="149"/>
    </row>
    <row r="8" spans="1:53" ht="16.5" customHeight="1" x14ac:dyDescent="0.15">
      <c r="A8" s="149"/>
      <c r="B8" s="346">
        <v>2</v>
      </c>
      <c r="C8" s="348" t="s">
        <v>204</v>
      </c>
      <c r="D8" s="349"/>
      <c r="E8" s="349"/>
      <c r="F8" s="349"/>
      <c r="G8" s="349"/>
      <c r="H8" s="350"/>
      <c r="I8" s="348" t="s">
        <v>203</v>
      </c>
      <c r="J8" s="349"/>
      <c r="K8" s="349"/>
      <c r="L8" s="350"/>
      <c r="M8" s="166"/>
      <c r="P8" s="154">
        <v>3</v>
      </c>
      <c r="Q8" s="163" t="s">
        <v>202</v>
      </c>
      <c r="R8" s="165"/>
      <c r="S8" s="152"/>
      <c r="T8" s="154">
        <v>3</v>
      </c>
      <c r="U8" s="159" t="s">
        <v>201</v>
      </c>
      <c r="V8" s="155"/>
      <c r="W8" s="148"/>
      <c r="X8" s="149"/>
    </row>
    <row r="9" spans="1:53" ht="16.5" customHeight="1" x14ac:dyDescent="0.15">
      <c r="A9" s="149"/>
      <c r="B9" s="347"/>
      <c r="C9" s="351"/>
      <c r="D9" s="352"/>
      <c r="E9" s="352"/>
      <c r="F9" s="352"/>
      <c r="G9" s="352"/>
      <c r="H9" s="353"/>
      <c r="I9" s="351"/>
      <c r="J9" s="352"/>
      <c r="K9" s="352"/>
      <c r="L9" s="353"/>
      <c r="M9" s="166"/>
      <c r="P9" s="154">
        <v>4</v>
      </c>
      <c r="Q9" s="163" t="s">
        <v>200</v>
      </c>
      <c r="R9" s="165"/>
      <c r="S9" s="152"/>
      <c r="T9" s="154">
        <v>4</v>
      </c>
      <c r="U9" s="159" t="s">
        <v>199</v>
      </c>
      <c r="V9" s="148"/>
      <c r="W9" s="148"/>
      <c r="X9" s="149"/>
    </row>
    <row r="10" spans="1:53" ht="16.5" customHeight="1" x14ac:dyDescent="0.15">
      <c r="A10" s="149"/>
      <c r="B10" s="346">
        <v>3</v>
      </c>
      <c r="C10" s="348" t="s">
        <v>198</v>
      </c>
      <c r="D10" s="349"/>
      <c r="E10" s="349"/>
      <c r="F10" s="349"/>
      <c r="G10" s="349"/>
      <c r="H10" s="350"/>
      <c r="I10" s="371" t="s">
        <v>197</v>
      </c>
      <c r="J10" s="372"/>
      <c r="K10" s="372"/>
      <c r="L10" s="373"/>
      <c r="M10" s="166"/>
      <c r="P10" s="154">
        <v>5</v>
      </c>
      <c r="Q10" s="163" t="s">
        <v>196</v>
      </c>
      <c r="R10" s="165"/>
      <c r="S10" s="152"/>
      <c r="T10" s="154">
        <v>5</v>
      </c>
      <c r="U10" s="159" t="s">
        <v>195</v>
      </c>
      <c r="V10" s="155"/>
      <c r="W10" s="148"/>
      <c r="X10" s="149"/>
    </row>
    <row r="11" spans="1:53" ht="16.5" customHeight="1" x14ac:dyDescent="0.15">
      <c r="A11" s="149"/>
      <c r="B11" s="347"/>
      <c r="C11" s="351"/>
      <c r="D11" s="352"/>
      <c r="E11" s="352"/>
      <c r="F11" s="352"/>
      <c r="G11" s="352"/>
      <c r="H11" s="353"/>
      <c r="I11" s="374"/>
      <c r="J11" s="375"/>
      <c r="K11" s="375"/>
      <c r="L11" s="376"/>
      <c r="M11" s="166"/>
      <c r="O11" s="166"/>
      <c r="P11" s="154">
        <v>6</v>
      </c>
      <c r="Q11" s="163" t="s">
        <v>194</v>
      </c>
      <c r="R11" s="165"/>
      <c r="S11" s="152"/>
      <c r="T11" s="154">
        <v>6</v>
      </c>
      <c r="U11" s="159" t="s">
        <v>193</v>
      </c>
      <c r="V11" s="155"/>
      <c r="W11" s="148"/>
      <c r="X11" s="149"/>
    </row>
    <row r="12" spans="1:53" ht="16.5" customHeight="1" x14ac:dyDescent="0.15">
      <c r="A12" s="149"/>
      <c r="B12" s="149"/>
      <c r="C12" s="149"/>
      <c r="D12" s="149"/>
      <c r="E12" s="149"/>
      <c r="F12" s="149"/>
      <c r="G12" s="149"/>
      <c r="H12" s="149"/>
      <c r="I12" s="149"/>
      <c r="J12" s="149"/>
      <c r="K12" s="149"/>
      <c r="L12" s="149"/>
      <c r="M12" s="149"/>
      <c r="N12" s="149"/>
      <c r="O12" s="166"/>
      <c r="P12" s="154">
        <v>7</v>
      </c>
      <c r="Q12" s="163" t="s">
        <v>192</v>
      </c>
      <c r="R12" s="165"/>
      <c r="S12" s="152"/>
      <c r="T12" s="154">
        <v>7</v>
      </c>
      <c r="U12" s="159" t="s">
        <v>191</v>
      </c>
      <c r="V12" s="155"/>
      <c r="W12" s="148"/>
      <c r="X12" s="149"/>
    </row>
    <row r="13" spans="1:53" ht="16.5" customHeight="1" x14ac:dyDescent="0.15">
      <c r="A13" s="149"/>
      <c r="B13" s="164" t="s">
        <v>190</v>
      </c>
      <c r="C13" s="160"/>
      <c r="D13" s="149"/>
      <c r="E13" s="149"/>
      <c r="F13" s="149"/>
      <c r="G13" s="149"/>
      <c r="H13" s="149"/>
      <c r="I13" s="149"/>
      <c r="J13" s="149"/>
      <c r="K13" s="149"/>
      <c r="L13" s="149"/>
      <c r="M13" s="149"/>
      <c r="N13" s="149"/>
      <c r="O13" s="149"/>
      <c r="P13" s="154">
        <v>8</v>
      </c>
      <c r="Q13" s="163" t="s">
        <v>189</v>
      </c>
      <c r="R13" s="162"/>
      <c r="S13" s="152"/>
      <c r="T13" s="154">
        <v>8</v>
      </c>
      <c r="U13" s="159" t="s">
        <v>188</v>
      </c>
      <c r="V13" s="155"/>
      <c r="W13" s="148"/>
      <c r="X13" s="149"/>
    </row>
    <row r="14" spans="1:53" ht="16.5" customHeight="1" x14ac:dyDescent="0.15">
      <c r="A14" s="149"/>
      <c r="B14" s="161" t="s">
        <v>187</v>
      </c>
      <c r="C14" s="160"/>
      <c r="D14" s="149"/>
      <c r="E14" s="149"/>
      <c r="F14" s="149"/>
      <c r="G14" s="149"/>
      <c r="H14" s="149"/>
      <c r="I14" s="149"/>
      <c r="J14" s="149"/>
      <c r="K14" s="149"/>
      <c r="L14" s="149"/>
      <c r="M14" s="149"/>
      <c r="N14" s="149"/>
      <c r="O14" s="149"/>
      <c r="P14" s="154">
        <v>9</v>
      </c>
      <c r="Q14" s="153" t="s">
        <v>186</v>
      </c>
      <c r="R14" s="377" t="s">
        <v>185</v>
      </c>
      <c r="S14" s="152"/>
      <c r="T14" s="154">
        <v>9</v>
      </c>
      <c r="U14" s="159" t="s">
        <v>184</v>
      </c>
      <c r="V14" s="155"/>
      <c r="W14" s="150"/>
      <c r="X14" s="149"/>
    </row>
    <row r="15" spans="1:53" ht="16.5" customHeight="1" x14ac:dyDescent="0.15">
      <c r="A15" s="149"/>
      <c r="B15" s="156" t="s">
        <v>30</v>
      </c>
      <c r="C15" s="362" t="s">
        <v>165</v>
      </c>
      <c r="D15" s="363"/>
      <c r="E15" s="363"/>
      <c r="F15" s="363"/>
      <c r="G15" s="363"/>
      <c r="H15" s="363"/>
      <c r="I15" s="363"/>
      <c r="J15" s="363"/>
      <c r="K15" s="363"/>
      <c r="L15" s="363"/>
      <c r="M15" s="363"/>
      <c r="N15" s="364"/>
      <c r="O15" s="149"/>
      <c r="P15" s="154">
        <v>10</v>
      </c>
      <c r="Q15" s="153" t="s">
        <v>183</v>
      </c>
      <c r="R15" s="378"/>
      <c r="S15" s="152"/>
      <c r="T15" s="148"/>
      <c r="U15" s="158"/>
      <c r="V15" s="155"/>
      <c r="W15" s="150"/>
      <c r="X15" s="146"/>
    </row>
    <row r="16" spans="1:53" ht="16.5" customHeight="1" x14ac:dyDescent="0.15">
      <c r="A16" s="149"/>
      <c r="B16" s="156">
        <v>1</v>
      </c>
      <c r="C16" s="362" t="s">
        <v>182</v>
      </c>
      <c r="D16" s="363"/>
      <c r="E16" s="363"/>
      <c r="F16" s="363"/>
      <c r="G16" s="363"/>
      <c r="H16" s="363"/>
      <c r="I16" s="363"/>
      <c r="J16" s="363"/>
      <c r="K16" s="363"/>
      <c r="L16" s="363"/>
      <c r="M16" s="363"/>
      <c r="N16" s="364"/>
      <c r="O16" s="149"/>
      <c r="P16" s="154">
        <v>11</v>
      </c>
      <c r="Q16" s="153" t="s">
        <v>181</v>
      </c>
      <c r="R16" s="378"/>
      <c r="S16" s="152"/>
      <c r="T16" s="155" t="s">
        <v>180</v>
      </c>
      <c r="U16" s="155"/>
      <c r="V16" s="150"/>
      <c r="W16" s="150"/>
      <c r="X16" s="146"/>
    </row>
    <row r="17" spans="1:24" ht="16.5" customHeight="1" x14ac:dyDescent="0.15">
      <c r="A17" s="149"/>
      <c r="B17" s="156">
        <v>2</v>
      </c>
      <c r="C17" s="362" t="s">
        <v>179</v>
      </c>
      <c r="D17" s="363"/>
      <c r="E17" s="363"/>
      <c r="F17" s="363"/>
      <c r="G17" s="363"/>
      <c r="H17" s="363"/>
      <c r="I17" s="363"/>
      <c r="J17" s="363"/>
      <c r="K17" s="363"/>
      <c r="L17" s="363"/>
      <c r="M17" s="363"/>
      <c r="N17" s="364"/>
      <c r="O17" s="149"/>
      <c r="P17" s="154">
        <v>12</v>
      </c>
      <c r="Q17" s="153" t="s">
        <v>178</v>
      </c>
      <c r="R17" s="378"/>
      <c r="S17" s="152"/>
      <c r="T17" s="154" t="s">
        <v>30</v>
      </c>
      <c r="U17" s="359" t="s">
        <v>177</v>
      </c>
      <c r="V17" s="360"/>
      <c r="W17" s="361"/>
      <c r="X17" s="146"/>
    </row>
    <row r="18" spans="1:24" ht="16.5" customHeight="1" x14ac:dyDescent="0.15">
      <c r="A18" s="149"/>
      <c r="B18" s="156">
        <v>3</v>
      </c>
      <c r="C18" s="362" t="s">
        <v>176</v>
      </c>
      <c r="D18" s="363"/>
      <c r="E18" s="363"/>
      <c r="F18" s="363"/>
      <c r="G18" s="363"/>
      <c r="H18" s="363"/>
      <c r="I18" s="363"/>
      <c r="J18" s="363"/>
      <c r="K18" s="363"/>
      <c r="L18" s="363"/>
      <c r="M18" s="363"/>
      <c r="N18" s="364"/>
      <c r="O18" s="149"/>
      <c r="P18" s="154">
        <v>13</v>
      </c>
      <c r="Q18" s="153" t="s">
        <v>175</v>
      </c>
      <c r="R18" s="379"/>
      <c r="S18" s="152"/>
      <c r="T18" s="154">
        <v>1</v>
      </c>
      <c r="U18" s="359" t="s">
        <v>174</v>
      </c>
      <c r="V18" s="360"/>
      <c r="W18" s="361"/>
      <c r="X18" s="146"/>
    </row>
    <row r="19" spans="1:24" ht="16.5" customHeight="1" x14ac:dyDescent="0.15">
      <c r="A19" s="149"/>
      <c r="B19" s="156">
        <v>4</v>
      </c>
      <c r="C19" s="368" t="s">
        <v>113</v>
      </c>
      <c r="D19" s="369"/>
      <c r="E19" s="369"/>
      <c r="F19" s="369"/>
      <c r="G19" s="369"/>
      <c r="H19" s="369"/>
      <c r="I19" s="369"/>
      <c r="J19" s="369"/>
      <c r="K19" s="369"/>
      <c r="L19" s="369"/>
      <c r="M19" s="369"/>
      <c r="N19" s="370"/>
      <c r="O19" s="149"/>
      <c r="P19" s="154">
        <v>14</v>
      </c>
      <c r="Q19" s="153" t="s">
        <v>173</v>
      </c>
      <c r="R19" s="365" t="s">
        <v>172</v>
      </c>
      <c r="S19" s="152"/>
      <c r="T19" s="154">
        <v>2</v>
      </c>
      <c r="U19" s="359" t="s">
        <v>171</v>
      </c>
      <c r="V19" s="360"/>
      <c r="W19" s="361"/>
      <c r="X19" s="146"/>
    </row>
    <row r="20" spans="1:24" ht="16.5" customHeight="1" x14ac:dyDescent="0.15">
      <c r="A20" s="149"/>
      <c r="B20" s="149"/>
      <c r="C20" s="149"/>
      <c r="D20" s="149"/>
      <c r="E20" s="149"/>
      <c r="F20" s="149"/>
      <c r="G20" s="149"/>
      <c r="H20" s="149"/>
      <c r="I20" s="149"/>
      <c r="J20" s="149"/>
      <c r="K20" s="149"/>
      <c r="L20" s="149"/>
      <c r="M20" s="149"/>
      <c r="N20" s="149"/>
      <c r="O20" s="149"/>
      <c r="P20" s="154">
        <v>15</v>
      </c>
      <c r="Q20" s="153" t="s">
        <v>170</v>
      </c>
      <c r="R20" s="366"/>
      <c r="S20" s="152"/>
      <c r="T20" s="154">
        <v>3</v>
      </c>
      <c r="U20" s="359" t="s">
        <v>169</v>
      </c>
      <c r="V20" s="360"/>
      <c r="W20" s="361"/>
      <c r="X20" s="146"/>
    </row>
    <row r="21" spans="1:24" ht="16.5" customHeight="1" x14ac:dyDescent="0.15">
      <c r="A21" s="149"/>
      <c r="B21" s="157" t="s">
        <v>168</v>
      </c>
      <c r="C21" s="150"/>
      <c r="D21" s="146"/>
      <c r="E21" s="146"/>
      <c r="F21" s="146"/>
      <c r="G21" s="146"/>
      <c r="H21" s="146"/>
      <c r="I21" s="146"/>
      <c r="J21" s="146"/>
      <c r="K21" s="146"/>
      <c r="L21" s="146"/>
      <c r="M21" s="146"/>
      <c r="N21" s="146"/>
      <c r="O21" s="149"/>
      <c r="P21" s="154">
        <v>16</v>
      </c>
      <c r="Q21" s="153" t="s">
        <v>167</v>
      </c>
      <c r="R21" s="367"/>
      <c r="S21" s="152"/>
      <c r="T21" s="154">
        <v>4</v>
      </c>
      <c r="U21" s="359" t="s">
        <v>166</v>
      </c>
      <c r="V21" s="360"/>
      <c r="W21" s="361"/>
      <c r="X21" s="146"/>
    </row>
    <row r="22" spans="1:24" ht="16.5" customHeight="1" x14ac:dyDescent="0.15">
      <c r="A22" s="149"/>
      <c r="B22" s="156" t="s">
        <v>30</v>
      </c>
      <c r="C22" s="389" t="s">
        <v>165</v>
      </c>
      <c r="D22" s="389"/>
      <c r="E22" s="389"/>
      <c r="F22" s="389"/>
      <c r="G22" s="390" t="s">
        <v>164</v>
      </c>
      <c r="H22" s="391"/>
      <c r="I22" s="391"/>
      <c r="J22" s="391"/>
      <c r="K22" s="391"/>
      <c r="L22" s="391"/>
      <c r="M22" s="391"/>
      <c r="N22" s="392"/>
      <c r="O22" s="149"/>
      <c r="P22" s="154">
        <v>17</v>
      </c>
      <c r="Q22" s="153" t="s">
        <v>163</v>
      </c>
      <c r="R22" s="377" t="s">
        <v>162</v>
      </c>
      <c r="S22" s="152"/>
      <c r="T22" s="154">
        <v>5</v>
      </c>
      <c r="U22" s="359" t="s">
        <v>161</v>
      </c>
      <c r="V22" s="360"/>
      <c r="W22" s="361"/>
      <c r="X22" s="146"/>
    </row>
    <row r="23" spans="1:24" ht="16.5" customHeight="1" x14ac:dyDescent="0.15">
      <c r="A23" s="149"/>
      <c r="B23" s="387">
        <v>1</v>
      </c>
      <c r="C23" s="394" t="s">
        <v>160</v>
      </c>
      <c r="D23" s="395"/>
      <c r="E23" s="395"/>
      <c r="F23" s="396"/>
      <c r="G23" s="380" t="s">
        <v>159</v>
      </c>
      <c r="H23" s="381"/>
      <c r="I23" s="381"/>
      <c r="J23" s="381"/>
      <c r="K23" s="381"/>
      <c r="L23" s="381"/>
      <c r="M23" s="381"/>
      <c r="N23" s="382"/>
      <c r="O23" s="146"/>
      <c r="P23" s="154">
        <v>18</v>
      </c>
      <c r="Q23" s="153" t="s">
        <v>158</v>
      </c>
      <c r="R23" s="378"/>
      <c r="S23" s="152"/>
      <c r="T23" s="154">
        <v>6</v>
      </c>
      <c r="U23" s="359" t="s">
        <v>157</v>
      </c>
      <c r="V23" s="360"/>
      <c r="W23" s="361"/>
      <c r="X23" s="146"/>
    </row>
    <row r="24" spans="1:24" ht="16.5" customHeight="1" x14ac:dyDescent="0.15">
      <c r="A24" s="149"/>
      <c r="B24" s="393"/>
      <c r="C24" s="397"/>
      <c r="D24" s="398"/>
      <c r="E24" s="398"/>
      <c r="F24" s="399"/>
      <c r="G24" s="383"/>
      <c r="H24" s="384"/>
      <c r="I24" s="384"/>
      <c r="J24" s="384"/>
      <c r="K24" s="384"/>
      <c r="L24" s="384"/>
      <c r="M24" s="384"/>
      <c r="N24" s="385"/>
      <c r="O24" s="151"/>
      <c r="P24" s="154">
        <v>19</v>
      </c>
      <c r="Q24" s="153" t="s">
        <v>156</v>
      </c>
      <c r="R24" s="378"/>
      <c r="S24" s="152"/>
      <c r="T24" s="154">
        <v>7</v>
      </c>
      <c r="U24" s="359" t="s">
        <v>155</v>
      </c>
      <c r="V24" s="360"/>
      <c r="W24" s="361"/>
      <c r="X24" s="146"/>
    </row>
    <row r="25" spans="1:24" ht="16.5" customHeight="1" x14ac:dyDescent="0.15">
      <c r="A25" s="149"/>
      <c r="B25" s="387">
        <v>2</v>
      </c>
      <c r="C25" s="394" t="s">
        <v>154</v>
      </c>
      <c r="D25" s="395"/>
      <c r="E25" s="395"/>
      <c r="F25" s="396"/>
      <c r="G25" s="380" t="s">
        <v>153</v>
      </c>
      <c r="H25" s="381"/>
      <c r="I25" s="381"/>
      <c r="J25" s="381"/>
      <c r="K25" s="381"/>
      <c r="L25" s="381"/>
      <c r="M25" s="381"/>
      <c r="N25" s="382"/>
      <c r="O25" s="151"/>
      <c r="P25" s="154">
        <v>20</v>
      </c>
      <c r="Q25" s="153" t="s">
        <v>152</v>
      </c>
      <c r="R25" s="378"/>
      <c r="S25" s="152"/>
      <c r="T25" s="154">
        <v>8</v>
      </c>
      <c r="U25" s="359" t="s">
        <v>151</v>
      </c>
      <c r="V25" s="360"/>
      <c r="W25" s="361"/>
      <c r="X25" s="146"/>
    </row>
    <row r="26" spans="1:24" ht="16.5" customHeight="1" x14ac:dyDescent="0.15">
      <c r="A26" s="149"/>
      <c r="B26" s="393"/>
      <c r="C26" s="397"/>
      <c r="D26" s="398"/>
      <c r="E26" s="398"/>
      <c r="F26" s="399"/>
      <c r="G26" s="383"/>
      <c r="H26" s="384"/>
      <c r="I26" s="384"/>
      <c r="J26" s="384"/>
      <c r="K26" s="384"/>
      <c r="L26" s="384"/>
      <c r="M26" s="384"/>
      <c r="N26" s="385"/>
      <c r="O26" s="151"/>
      <c r="P26" s="154">
        <v>21</v>
      </c>
      <c r="Q26" s="153" t="s">
        <v>150</v>
      </c>
      <c r="R26" s="378"/>
      <c r="S26" s="152"/>
      <c r="T26" s="148"/>
      <c r="U26" s="155"/>
      <c r="V26" s="155"/>
      <c r="W26" s="155"/>
      <c r="X26" s="146"/>
    </row>
    <row r="27" spans="1:24" ht="16.5" customHeight="1" x14ac:dyDescent="0.15">
      <c r="A27" s="149"/>
      <c r="B27" s="387">
        <v>3</v>
      </c>
      <c r="C27" s="389" t="s">
        <v>149</v>
      </c>
      <c r="D27" s="389"/>
      <c r="E27" s="389"/>
      <c r="F27" s="389"/>
      <c r="G27" s="380" t="s">
        <v>148</v>
      </c>
      <c r="H27" s="381"/>
      <c r="I27" s="381"/>
      <c r="J27" s="381"/>
      <c r="K27" s="381"/>
      <c r="L27" s="381"/>
      <c r="M27" s="381"/>
      <c r="N27" s="382"/>
      <c r="O27" s="151"/>
      <c r="P27" s="154">
        <v>22</v>
      </c>
      <c r="Q27" s="153" t="s">
        <v>147</v>
      </c>
      <c r="R27" s="378"/>
      <c r="S27" s="152"/>
      <c r="T27" s="148"/>
      <c r="U27" s="155"/>
      <c r="V27" s="155"/>
      <c r="W27" s="155"/>
      <c r="X27" s="146"/>
    </row>
    <row r="28" spans="1:24" ht="16.5" customHeight="1" x14ac:dyDescent="0.15">
      <c r="A28" s="149"/>
      <c r="B28" s="388"/>
      <c r="C28" s="389"/>
      <c r="D28" s="389"/>
      <c r="E28" s="389"/>
      <c r="F28" s="389"/>
      <c r="G28" s="383"/>
      <c r="H28" s="384"/>
      <c r="I28" s="384"/>
      <c r="J28" s="384"/>
      <c r="K28" s="384"/>
      <c r="L28" s="384"/>
      <c r="M28" s="384"/>
      <c r="N28" s="385"/>
      <c r="O28" s="151"/>
      <c r="P28" s="154">
        <v>23</v>
      </c>
      <c r="Q28" s="153" t="s">
        <v>146</v>
      </c>
      <c r="R28" s="378"/>
      <c r="S28" s="152"/>
      <c r="T28" s="148"/>
      <c r="U28" s="150"/>
      <c r="V28" s="150"/>
      <c r="W28" s="150"/>
      <c r="X28" s="146"/>
    </row>
    <row r="29" spans="1:24" ht="16.5" customHeight="1" x14ac:dyDescent="0.15">
      <c r="A29" s="149"/>
      <c r="B29" s="387">
        <v>4</v>
      </c>
      <c r="C29" s="386" t="s">
        <v>145</v>
      </c>
      <c r="D29" s="386"/>
      <c r="E29" s="386"/>
      <c r="F29" s="386"/>
      <c r="G29" s="380" t="s">
        <v>144</v>
      </c>
      <c r="H29" s="381"/>
      <c r="I29" s="381"/>
      <c r="J29" s="381"/>
      <c r="K29" s="381"/>
      <c r="L29" s="381"/>
      <c r="M29" s="381"/>
      <c r="N29" s="382"/>
      <c r="O29" s="151"/>
      <c r="P29" s="154">
        <v>24</v>
      </c>
      <c r="Q29" s="153" t="s">
        <v>143</v>
      </c>
      <c r="R29" s="378"/>
      <c r="S29" s="152"/>
      <c r="T29" s="148"/>
      <c r="U29" s="150"/>
      <c r="V29" s="150"/>
      <c r="W29" s="150"/>
      <c r="X29" s="146"/>
    </row>
    <row r="30" spans="1:24" ht="16.5" customHeight="1" x14ac:dyDescent="0.15">
      <c r="A30" s="149"/>
      <c r="B30" s="388"/>
      <c r="C30" s="386"/>
      <c r="D30" s="386"/>
      <c r="E30" s="386"/>
      <c r="F30" s="386"/>
      <c r="G30" s="383"/>
      <c r="H30" s="384"/>
      <c r="I30" s="384"/>
      <c r="J30" s="384"/>
      <c r="K30" s="384"/>
      <c r="L30" s="384"/>
      <c r="M30" s="384"/>
      <c r="N30" s="385"/>
      <c r="O30" s="151"/>
      <c r="P30" s="154">
        <v>25</v>
      </c>
      <c r="Q30" s="153" t="s">
        <v>142</v>
      </c>
      <c r="R30" s="379"/>
      <c r="S30" s="152"/>
      <c r="T30" s="148"/>
      <c r="U30" s="150"/>
      <c r="V30" s="150"/>
      <c r="W30" s="150"/>
      <c r="X30" s="146"/>
    </row>
    <row r="31" spans="1:24" ht="16.5" customHeight="1" x14ac:dyDescent="0.15">
      <c r="A31" s="149"/>
      <c r="B31" s="387">
        <v>5</v>
      </c>
      <c r="C31" s="386" t="s">
        <v>141</v>
      </c>
      <c r="D31" s="386"/>
      <c r="E31" s="386"/>
      <c r="F31" s="386"/>
      <c r="G31" s="380" t="s">
        <v>140</v>
      </c>
      <c r="H31" s="381"/>
      <c r="I31" s="381"/>
      <c r="J31" s="381"/>
      <c r="K31" s="381"/>
      <c r="L31" s="381"/>
      <c r="M31" s="381"/>
      <c r="N31" s="382"/>
      <c r="O31" s="151"/>
      <c r="P31" s="154">
        <v>26</v>
      </c>
      <c r="Q31" s="153" t="s">
        <v>139</v>
      </c>
      <c r="R31" s="377" t="s">
        <v>113</v>
      </c>
      <c r="S31" s="152"/>
      <c r="T31" s="148"/>
      <c r="U31" s="150"/>
      <c r="V31" s="150"/>
      <c r="W31" s="150"/>
      <c r="X31" s="146"/>
    </row>
    <row r="32" spans="1:24" ht="16.5" customHeight="1" x14ac:dyDescent="0.15">
      <c r="A32" s="149"/>
      <c r="B32" s="388"/>
      <c r="C32" s="386"/>
      <c r="D32" s="386"/>
      <c r="E32" s="386"/>
      <c r="F32" s="386"/>
      <c r="G32" s="383"/>
      <c r="H32" s="384"/>
      <c r="I32" s="384"/>
      <c r="J32" s="384"/>
      <c r="K32" s="384"/>
      <c r="L32" s="384"/>
      <c r="M32" s="384"/>
      <c r="N32" s="385"/>
      <c r="O32" s="151"/>
      <c r="P32" s="154">
        <v>27</v>
      </c>
      <c r="Q32" s="153" t="s">
        <v>138</v>
      </c>
      <c r="R32" s="378"/>
      <c r="S32" s="152"/>
      <c r="T32" s="148"/>
      <c r="U32" s="150"/>
      <c r="V32" s="150"/>
      <c r="W32" s="150"/>
      <c r="X32" s="146"/>
    </row>
    <row r="33" spans="1:24" ht="16.5" customHeight="1" x14ac:dyDescent="0.15">
      <c r="A33" s="149"/>
      <c r="B33" s="387">
        <v>6</v>
      </c>
      <c r="C33" s="386" t="s">
        <v>137</v>
      </c>
      <c r="D33" s="386"/>
      <c r="E33" s="386"/>
      <c r="F33" s="386"/>
      <c r="G33" s="380" t="s">
        <v>136</v>
      </c>
      <c r="H33" s="381"/>
      <c r="I33" s="381"/>
      <c r="J33" s="381"/>
      <c r="K33" s="381"/>
      <c r="L33" s="381"/>
      <c r="M33" s="381"/>
      <c r="N33" s="382"/>
      <c r="O33" s="151"/>
      <c r="P33" s="154">
        <v>28</v>
      </c>
      <c r="Q33" s="153" t="s">
        <v>135</v>
      </c>
      <c r="R33" s="378"/>
      <c r="S33" s="152"/>
      <c r="T33" s="148"/>
      <c r="U33" s="150"/>
      <c r="V33" s="150"/>
      <c r="W33" s="150"/>
      <c r="X33" s="146"/>
    </row>
    <row r="34" spans="1:24" ht="16.5" customHeight="1" x14ac:dyDescent="0.15">
      <c r="A34" s="149"/>
      <c r="B34" s="388"/>
      <c r="C34" s="386"/>
      <c r="D34" s="386"/>
      <c r="E34" s="386"/>
      <c r="F34" s="386"/>
      <c r="G34" s="383"/>
      <c r="H34" s="384"/>
      <c r="I34" s="384"/>
      <c r="J34" s="384"/>
      <c r="K34" s="384"/>
      <c r="L34" s="384"/>
      <c r="M34" s="384"/>
      <c r="N34" s="385"/>
      <c r="O34" s="151"/>
      <c r="P34" s="154">
        <v>29</v>
      </c>
      <c r="Q34" s="153" t="s">
        <v>134</v>
      </c>
      <c r="R34" s="379"/>
      <c r="S34" s="152"/>
      <c r="T34" s="148"/>
      <c r="U34" s="150"/>
      <c r="V34" s="150"/>
      <c r="W34" s="150"/>
      <c r="X34" s="146"/>
    </row>
    <row r="35" spans="1:24" ht="16.5" customHeight="1" x14ac:dyDescent="0.15">
      <c r="A35" s="149"/>
      <c r="B35" s="387">
        <v>7</v>
      </c>
      <c r="C35" s="386" t="s">
        <v>133</v>
      </c>
      <c r="D35" s="386"/>
      <c r="E35" s="386"/>
      <c r="F35" s="386"/>
      <c r="G35" s="380" t="s">
        <v>132</v>
      </c>
      <c r="H35" s="381"/>
      <c r="I35" s="381"/>
      <c r="J35" s="381"/>
      <c r="K35" s="381"/>
      <c r="L35" s="381"/>
      <c r="M35" s="381"/>
      <c r="N35" s="382"/>
      <c r="O35" s="151"/>
      <c r="P35" s="154">
        <v>30</v>
      </c>
      <c r="Q35" s="153" t="s">
        <v>131</v>
      </c>
      <c r="R35" s="400" t="s">
        <v>130</v>
      </c>
      <c r="S35" s="152"/>
      <c r="T35" s="148"/>
      <c r="U35" s="150"/>
      <c r="V35" s="150"/>
      <c r="W35" s="150"/>
      <c r="X35" s="146"/>
    </row>
    <row r="36" spans="1:24" ht="16.5" customHeight="1" x14ac:dyDescent="0.15">
      <c r="A36" s="149"/>
      <c r="B36" s="388"/>
      <c r="C36" s="386"/>
      <c r="D36" s="386"/>
      <c r="E36" s="386"/>
      <c r="F36" s="386"/>
      <c r="G36" s="383"/>
      <c r="H36" s="384"/>
      <c r="I36" s="384"/>
      <c r="J36" s="384"/>
      <c r="K36" s="384"/>
      <c r="L36" s="384"/>
      <c r="M36" s="384"/>
      <c r="N36" s="385"/>
      <c r="O36" s="151"/>
      <c r="P36" s="154">
        <v>31</v>
      </c>
      <c r="Q36" s="153" t="s">
        <v>129</v>
      </c>
      <c r="R36" s="401"/>
      <c r="S36" s="152"/>
      <c r="T36" s="148"/>
      <c r="U36" s="150"/>
      <c r="V36" s="150"/>
      <c r="W36" s="150"/>
      <c r="X36" s="146"/>
    </row>
    <row r="37" spans="1:24" ht="16.5" customHeight="1" x14ac:dyDescent="0.15">
      <c r="A37" s="149"/>
      <c r="B37" s="387">
        <v>8</v>
      </c>
      <c r="C37" s="386" t="s">
        <v>128</v>
      </c>
      <c r="D37" s="386"/>
      <c r="E37" s="386"/>
      <c r="F37" s="386"/>
      <c r="G37" s="380" t="s">
        <v>127</v>
      </c>
      <c r="H37" s="381"/>
      <c r="I37" s="381"/>
      <c r="J37" s="381"/>
      <c r="K37" s="381"/>
      <c r="L37" s="381"/>
      <c r="M37" s="381"/>
      <c r="N37" s="382"/>
      <c r="O37" s="151"/>
      <c r="P37" s="154">
        <v>32</v>
      </c>
      <c r="Q37" s="153" t="s">
        <v>126</v>
      </c>
      <c r="R37" s="401"/>
      <c r="S37" s="152"/>
      <c r="T37" s="148"/>
      <c r="U37" s="150"/>
      <c r="V37" s="150"/>
      <c r="W37" s="150"/>
      <c r="X37" s="146"/>
    </row>
    <row r="38" spans="1:24" ht="16.5" customHeight="1" x14ac:dyDescent="0.15">
      <c r="A38" s="149"/>
      <c r="B38" s="388"/>
      <c r="C38" s="386"/>
      <c r="D38" s="386"/>
      <c r="E38" s="386"/>
      <c r="F38" s="386"/>
      <c r="G38" s="383"/>
      <c r="H38" s="384"/>
      <c r="I38" s="384"/>
      <c r="J38" s="384"/>
      <c r="K38" s="384"/>
      <c r="L38" s="384"/>
      <c r="M38" s="384"/>
      <c r="N38" s="385"/>
      <c r="O38" s="151"/>
      <c r="P38" s="154">
        <v>33</v>
      </c>
      <c r="Q38" s="153" t="s">
        <v>125</v>
      </c>
      <c r="R38" s="401"/>
      <c r="S38" s="152"/>
      <c r="T38" s="148"/>
      <c r="U38" s="150"/>
      <c r="V38" s="150"/>
      <c r="W38" s="150"/>
      <c r="X38" s="146"/>
    </row>
    <row r="39" spans="1:24" ht="16.5" customHeight="1" x14ac:dyDescent="0.15">
      <c r="A39" s="149"/>
      <c r="B39" s="387">
        <v>9</v>
      </c>
      <c r="C39" s="386" t="s">
        <v>124</v>
      </c>
      <c r="D39" s="386"/>
      <c r="E39" s="386"/>
      <c r="F39" s="386"/>
      <c r="G39" s="380" t="s">
        <v>123</v>
      </c>
      <c r="H39" s="381"/>
      <c r="I39" s="381"/>
      <c r="J39" s="381"/>
      <c r="K39" s="381"/>
      <c r="L39" s="381"/>
      <c r="M39" s="381"/>
      <c r="N39" s="382"/>
      <c r="O39" s="151"/>
      <c r="P39" s="154">
        <v>34</v>
      </c>
      <c r="Q39" s="153" t="s">
        <v>122</v>
      </c>
      <c r="R39" s="402"/>
      <c r="S39" s="152"/>
      <c r="T39" s="148"/>
      <c r="U39" s="150"/>
      <c r="V39" s="150"/>
      <c r="W39" s="150"/>
      <c r="X39" s="146"/>
    </row>
    <row r="40" spans="1:24" ht="16.5" customHeight="1" x14ac:dyDescent="0.15">
      <c r="A40" s="149"/>
      <c r="B40" s="388"/>
      <c r="C40" s="386"/>
      <c r="D40" s="386"/>
      <c r="E40" s="386"/>
      <c r="F40" s="386"/>
      <c r="G40" s="383"/>
      <c r="H40" s="384"/>
      <c r="I40" s="384"/>
      <c r="J40" s="384"/>
      <c r="K40" s="384"/>
      <c r="L40" s="384"/>
      <c r="M40" s="384"/>
      <c r="N40" s="385"/>
      <c r="O40" s="151"/>
      <c r="P40" s="147"/>
      <c r="Q40" s="146"/>
      <c r="R40" s="146"/>
      <c r="S40" s="152"/>
      <c r="T40" s="148"/>
      <c r="U40" s="150"/>
      <c r="V40" s="150"/>
      <c r="W40" s="150"/>
      <c r="X40" s="146"/>
    </row>
    <row r="41" spans="1:24" ht="16.5" customHeight="1" x14ac:dyDescent="0.15">
      <c r="A41" s="149"/>
      <c r="B41" s="387">
        <v>10</v>
      </c>
      <c r="C41" s="386" t="s">
        <v>121</v>
      </c>
      <c r="D41" s="386"/>
      <c r="E41" s="386"/>
      <c r="F41" s="386"/>
      <c r="G41" s="380" t="s">
        <v>120</v>
      </c>
      <c r="H41" s="381"/>
      <c r="I41" s="381"/>
      <c r="J41" s="381"/>
      <c r="K41" s="381"/>
      <c r="L41" s="381"/>
      <c r="M41" s="381"/>
      <c r="N41" s="382"/>
      <c r="O41" s="151"/>
      <c r="P41" s="146"/>
      <c r="Q41" s="146"/>
      <c r="R41" s="146"/>
      <c r="S41" s="152"/>
      <c r="T41" s="148"/>
      <c r="U41" s="150"/>
      <c r="V41" s="150"/>
      <c r="W41" s="150"/>
      <c r="X41" s="146"/>
    </row>
    <row r="42" spans="1:24" ht="16.5" customHeight="1" x14ac:dyDescent="0.15">
      <c r="A42" s="149"/>
      <c r="B42" s="388"/>
      <c r="C42" s="386"/>
      <c r="D42" s="386"/>
      <c r="E42" s="386"/>
      <c r="F42" s="386"/>
      <c r="G42" s="383"/>
      <c r="H42" s="384"/>
      <c r="I42" s="384"/>
      <c r="J42" s="384"/>
      <c r="K42" s="384"/>
      <c r="L42" s="384"/>
      <c r="M42" s="384"/>
      <c r="N42" s="385"/>
      <c r="O42" s="151"/>
      <c r="P42" s="146"/>
      <c r="Q42" s="146"/>
      <c r="R42" s="146"/>
      <c r="S42" s="152"/>
      <c r="T42" s="148"/>
      <c r="U42" s="150"/>
      <c r="V42" s="150"/>
      <c r="W42" s="150"/>
      <c r="X42" s="146"/>
    </row>
    <row r="43" spans="1:24" ht="16.5" customHeight="1" x14ac:dyDescent="0.15">
      <c r="A43" s="149"/>
      <c r="B43" s="387">
        <v>11</v>
      </c>
      <c r="C43" s="386" t="s">
        <v>119</v>
      </c>
      <c r="D43" s="386"/>
      <c r="E43" s="386"/>
      <c r="F43" s="386"/>
      <c r="G43" s="380" t="s">
        <v>118</v>
      </c>
      <c r="H43" s="381"/>
      <c r="I43" s="381"/>
      <c r="J43" s="381"/>
      <c r="K43" s="381"/>
      <c r="L43" s="381"/>
      <c r="M43" s="381"/>
      <c r="N43" s="382"/>
      <c r="O43" s="151"/>
      <c r="P43" s="146"/>
      <c r="Q43" s="146"/>
      <c r="R43" s="146"/>
      <c r="S43" s="152"/>
      <c r="T43" s="148"/>
      <c r="U43" s="150"/>
      <c r="V43" s="150"/>
      <c r="W43" s="150"/>
      <c r="X43" s="146"/>
    </row>
    <row r="44" spans="1:24" ht="16.5" customHeight="1" x14ac:dyDescent="0.15">
      <c r="A44" s="149"/>
      <c r="B44" s="388"/>
      <c r="C44" s="386"/>
      <c r="D44" s="386"/>
      <c r="E44" s="386"/>
      <c r="F44" s="386"/>
      <c r="G44" s="383"/>
      <c r="H44" s="384"/>
      <c r="I44" s="384"/>
      <c r="J44" s="384"/>
      <c r="K44" s="384"/>
      <c r="L44" s="384"/>
      <c r="M44" s="384"/>
      <c r="N44" s="385"/>
      <c r="O44" s="151"/>
      <c r="P44" s="149"/>
      <c r="Q44" s="149"/>
      <c r="R44" s="149"/>
      <c r="S44" s="152"/>
      <c r="T44" s="148"/>
      <c r="U44" s="150"/>
      <c r="V44" s="150"/>
      <c r="W44" s="150"/>
      <c r="X44" s="146"/>
    </row>
    <row r="45" spans="1:24" ht="16.5" customHeight="1" x14ac:dyDescent="0.15">
      <c r="A45" s="149"/>
      <c r="B45" s="387">
        <v>12</v>
      </c>
      <c r="C45" s="386" t="s">
        <v>117</v>
      </c>
      <c r="D45" s="386"/>
      <c r="E45" s="386"/>
      <c r="F45" s="386"/>
      <c r="G45" s="380" t="s">
        <v>116</v>
      </c>
      <c r="H45" s="381"/>
      <c r="I45" s="381"/>
      <c r="J45" s="381"/>
      <c r="K45" s="381"/>
      <c r="L45" s="381"/>
      <c r="M45" s="381"/>
      <c r="N45" s="382"/>
      <c r="O45" s="151"/>
      <c r="P45" s="149"/>
      <c r="Q45" s="149"/>
      <c r="R45" s="149"/>
      <c r="S45" s="152"/>
      <c r="T45" s="148"/>
      <c r="U45" s="150"/>
      <c r="V45" s="150"/>
      <c r="W45" s="150"/>
      <c r="X45" s="146"/>
    </row>
    <row r="46" spans="1:24" ht="16.5" customHeight="1" x14ac:dyDescent="0.15">
      <c r="A46" s="149"/>
      <c r="B46" s="388"/>
      <c r="C46" s="386"/>
      <c r="D46" s="386"/>
      <c r="E46" s="386"/>
      <c r="F46" s="386"/>
      <c r="G46" s="383"/>
      <c r="H46" s="384"/>
      <c r="I46" s="384"/>
      <c r="J46" s="384"/>
      <c r="K46" s="384"/>
      <c r="L46" s="384"/>
      <c r="M46" s="384"/>
      <c r="N46" s="385"/>
      <c r="O46" s="151"/>
      <c r="P46" s="149"/>
      <c r="Q46" s="149"/>
      <c r="R46" s="149"/>
      <c r="S46" s="152"/>
      <c r="T46" s="148"/>
      <c r="U46" s="150"/>
      <c r="V46" s="150"/>
      <c r="W46" s="150"/>
      <c r="X46" s="146"/>
    </row>
    <row r="47" spans="1:24" ht="16.5" customHeight="1" x14ac:dyDescent="0.15">
      <c r="A47" s="149"/>
      <c r="B47" s="387">
        <v>13</v>
      </c>
      <c r="C47" s="386" t="s">
        <v>115</v>
      </c>
      <c r="D47" s="386"/>
      <c r="E47" s="386"/>
      <c r="F47" s="386"/>
      <c r="G47" s="380" t="s">
        <v>114</v>
      </c>
      <c r="H47" s="381"/>
      <c r="I47" s="381"/>
      <c r="J47" s="381"/>
      <c r="K47" s="381"/>
      <c r="L47" s="381"/>
      <c r="M47" s="381"/>
      <c r="N47" s="382"/>
      <c r="O47" s="151"/>
      <c r="P47" s="149"/>
      <c r="Q47" s="149"/>
      <c r="R47" s="149"/>
      <c r="S47" s="152"/>
      <c r="T47" s="148"/>
      <c r="U47" s="150"/>
      <c r="V47" s="150"/>
      <c r="W47" s="150"/>
      <c r="X47" s="146"/>
    </row>
    <row r="48" spans="1:24" ht="16.5" customHeight="1" x14ac:dyDescent="0.15">
      <c r="A48" s="149"/>
      <c r="B48" s="388"/>
      <c r="C48" s="386"/>
      <c r="D48" s="386"/>
      <c r="E48" s="386"/>
      <c r="F48" s="386"/>
      <c r="G48" s="383"/>
      <c r="H48" s="384"/>
      <c r="I48" s="384"/>
      <c r="J48" s="384"/>
      <c r="K48" s="384"/>
      <c r="L48" s="384"/>
      <c r="M48" s="384"/>
      <c r="N48" s="385"/>
      <c r="O48" s="151"/>
      <c r="P48" s="149"/>
      <c r="Q48" s="149"/>
      <c r="R48" s="149"/>
      <c r="S48" s="148"/>
      <c r="T48" s="148"/>
      <c r="U48" s="150"/>
      <c r="V48" s="150"/>
      <c r="W48" s="150"/>
      <c r="X48" s="146"/>
    </row>
    <row r="49" spans="1:24" ht="16.5" customHeight="1" x14ac:dyDescent="0.15">
      <c r="A49" s="149"/>
      <c r="B49" s="387">
        <v>14</v>
      </c>
      <c r="C49" s="386" t="s">
        <v>113</v>
      </c>
      <c r="D49" s="386"/>
      <c r="E49" s="386"/>
      <c r="F49" s="386"/>
      <c r="G49" s="380" t="s">
        <v>112</v>
      </c>
      <c r="H49" s="381"/>
      <c r="I49" s="381"/>
      <c r="J49" s="381"/>
      <c r="K49" s="381"/>
      <c r="L49" s="381"/>
      <c r="M49" s="381"/>
      <c r="N49" s="382"/>
      <c r="O49" s="151"/>
      <c r="P49" s="149"/>
      <c r="Q49" s="149"/>
      <c r="R49" s="149"/>
      <c r="S49" s="148"/>
      <c r="T49" s="148"/>
      <c r="U49" s="150"/>
      <c r="V49" s="150"/>
      <c r="W49" s="150"/>
      <c r="X49" s="146"/>
    </row>
    <row r="50" spans="1:24" ht="16.5" customHeight="1" x14ac:dyDescent="0.15">
      <c r="A50" s="149"/>
      <c r="B50" s="388"/>
      <c r="C50" s="386"/>
      <c r="D50" s="386"/>
      <c r="E50" s="386"/>
      <c r="F50" s="386"/>
      <c r="G50" s="383"/>
      <c r="H50" s="384"/>
      <c r="I50" s="384"/>
      <c r="J50" s="384"/>
      <c r="K50" s="384"/>
      <c r="L50" s="384"/>
      <c r="M50" s="384"/>
      <c r="N50" s="385"/>
      <c r="O50" s="151"/>
      <c r="P50" s="149"/>
      <c r="Q50" s="149"/>
      <c r="R50" s="149"/>
      <c r="S50" s="148"/>
      <c r="T50" s="148"/>
      <c r="U50" s="150"/>
      <c r="V50" s="150"/>
      <c r="W50" s="150"/>
      <c r="X50" s="146"/>
    </row>
    <row r="51" spans="1:24" ht="16.5" customHeight="1" x14ac:dyDescent="0.15">
      <c r="A51" s="149"/>
      <c r="B51" s="149"/>
      <c r="C51" s="149"/>
      <c r="D51" s="149"/>
      <c r="E51" s="149"/>
      <c r="F51" s="149"/>
      <c r="G51" s="149"/>
      <c r="H51" s="149"/>
      <c r="I51" s="149"/>
      <c r="J51" s="149"/>
      <c r="K51" s="149"/>
      <c r="L51" s="149"/>
      <c r="M51" s="149"/>
      <c r="N51" s="149"/>
      <c r="O51" s="151"/>
      <c r="P51" s="149"/>
      <c r="Q51" s="149"/>
      <c r="R51" s="149"/>
      <c r="S51" s="148"/>
      <c r="T51" s="148"/>
      <c r="U51" s="150"/>
      <c r="V51" s="150"/>
      <c r="W51" s="150"/>
      <c r="X51" s="146"/>
    </row>
    <row r="52" spans="1:24" ht="16.5" customHeight="1" x14ac:dyDescent="0.15">
      <c r="A52" s="149"/>
      <c r="O52" s="151"/>
      <c r="P52" s="149"/>
      <c r="Q52" s="149"/>
      <c r="R52" s="149"/>
      <c r="S52" s="148"/>
      <c r="T52" s="148"/>
      <c r="U52" s="150"/>
      <c r="V52" s="150"/>
      <c r="W52" s="150"/>
      <c r="X52" s="146"/>
    </row>
    <row r="53" spans="1:24" ht="8.25" customHeight="1" x14ac:dyDescent="0.15">
      <c r="O53" s="149"/>
      <c r="P53" s="149"/>
      <c r="Q53" s="149"/>
      <c r="R53" s="149"/>
      <c r="S53" s="148"/>
      <c r="T53" s="147"/>
      <c r="U53" s="146"/>
      <c r="V53" s="146"/>
      <c r="W53" s="146"/>
      <c r="X53" s="146"/>
    </row>
  </sheetData>
  <mergeCells count="75">
    <mergeCell ref="B49:B50"/>
    <mergeCell ref="C49:F50"/>
    <mergeCell ref="G49:N50"/>
    <mergeCell ref="B45:B46"/>
    <mergeCell ref="C45:F46"/>
    <mergeCell ref="G45:N46"/>
    <mergeCell ref="B47:B48"/>
    <mergeCell ref="C47:F48"/>
    <mergeCell ref="G47:N48"/>
    <mergeCell ref="B41:B42"/>
    <mergeCell ref="C41:F42"/>
    <mergeCell ref="G41:N42"/>
    <mergeCell ref="B43:B44"/>
    <mergeCell ref="C43:F44"/>
    <mergeCell ref="G43:N44"/>
    <mergeCell ref="B33:B34"/>
    <mergeCell ref="R35:R39"/>
    <mergeCell ref="B35:B36"/>
    <mergeCell ref="C35:F36"/>
    <mergeCell ref="G35:N36"/>
    <mergeCell ref="B37:B38"/>
    <mergeCell ref="C37:F38"/>
    <mergeCell ref="G37:N38"/>
    <mergeCell ref="B39:B40"/>
    <mergeCell ref="C39:F40"/>
    <mergeCell ref="G39:N40"/>
    <mergeCell ref="B31:B32"/>
    <mergeCell ref="C22:F22"/>
    <mergeCell ref="G22:N22"/>
    <mergeCell ref="B23:B24"/>
    <mergeCell ref="C23:F24"/>
    <mergeCell ref="B27:B28"/>
    <mergeCell ref="C27:F28"/>
    <mergeCell ref="G27:N28"/>
    <mergeCell ref="B29:B30"/>
    <mergeCell ref="C29:F30"/>
    <mergeCell ref="G29:N30"/>
    <mergeCell ref="C25:F26"/>
    <mergeCell ref="G25:N26"/>
    <mergeCell ref="B25:B26"/>
    <mergeCell ref="U22:W22"/>
    <mergeCell ref="U23:W23"/>
    <mergeCell ref="U24:W24"/>
    <mergeCell ref="G23:N24"/>
    <mergeCell ref="C31:F32"/>
    <mergeCell ref="G31:N32"/>
    <mergeCell ref="R31:R34"/>
    <mergeCell ref="R22:R30"/>
    <mergeCell ref="C33:F34"/>
    <mergeCell ref="G33:N34"/>
    <mergeCell ref="U25:W25"/>
    <mergeCell ref="B10:B11"/>
    <mergeCell ref="C10:H11"/>
    <mergeCell ref="I10:L11"/>
    <mergeCell ref="C15:N15"/>
    <mergeCell ref="R14:R18"/>
    <mergeCell ref="C16:N16"/>
    <mergeCell ref="C18:N18"/>
    <mergeCell ref="U17:W17"/>
    <mergeCell ref="U18:W18"/>
    <mergeCell ref="C17:N17"/>
    <mergeCell ref="R19:R21"/>
    <mergeCell ref="U19:W19"/>
    <mergeCell ref="C19:N19"/>
    <mergeCell ref="U20:W20"/>
    <mergeCell ref="U21:W21"/>
    <mergeCell ref="B8:B9"/>
    <mergeCell ref="C8:H9"/>
    <mergeCell ref="I8:L9"/>
    <mergeCell ref="A1:X1"/>
    <mergeCell ref="C5:H5"/>
    <mergeCell ref="I5:L5"/>
    <mergeCell ref="B6:B7"/>
    <mergeCell ref="C6:H7"/>
    <mergeCell ref="I6:L7"/>
  </mergeCells>
  <phoneticPr fontId="4"/>
  <pageMargins left="0.39370078740157483" right="0.39370078740157483" top="0.39370078740157483" bottom="0.19685039370078741" header="0.51181102362204722" footer="0.51181102362204722"/>
  <pageSetup paperSize="9"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Ｂ表</vt:lpstr>
      <vt:lpstr>整理番号表</vt:lpstr>
      <vt:lpstr>Ｂ表!Print_Area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2017-12-28T00:51:16Z</dcterms:modified>
</cp:coreProperties>
</file>