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120" windowWidth="11850" windowHeight="11670" tabRatio="618" activeTab="3"/>
  </bookViews>
  <sheets>
    <sheet name="要望地区総括表(災害)" sheetId="23" r:id="rId1"/>
    <sheet name="整理番号表（融資主体型補助事業）" sheetId="16" r:id="rId2"/>
    <sheet name="要望地区総括表(災害)(記載例)" sheetId="25" r:id="rId3"/>
    <sheet name="記載にあたって" sheetId="24" r:id="rId4"/>
  </sheets>
  <externalReferences>
    <externalReference r:id="rId5"/>
    <externalReference r:id="rId6"/>
  </externalReferences>
  <definedNames>
    <definedName name="_xlnm._FilterDatabase" localSheetId="0" hidden="1">'要望地区総括表(災害)'!$B$9:$BW$9</definedName>
    <definedName name="_xlnm._FilterDatabase" localSheetId="2" hidden="1">'要望地区総括表(災害)(記載例)'!$B$9:$BW$9</definedName>
    <definedName name="_xlnm.Print_Area" localSheetId="0">'要望地区総括表(災害)'!$B$1:$BW$31</definedName>
    <definedName name="_xlnm.Print_Area" localSheetId="2">'要望地区総括表(災害)(記載例)'!$B$1:$BW$31</definedName>
    <definedName name="_xlnm.Print_Titles" localSheetId="0">'要望地区総括表(災害)'!$B:$F</definedName>
    <definedName name="_xlnm.Print_Titles" localSheetId="2">'要望地区総括表(災害)(記載例)'!$B:$F</definedName>
    <definedName name="管轄局" localSheetId="3">[1]Sheet1!$B$3:$B$11</definedName>
    <definedName name="管轄局">[2]Sheet1!$B$3:$B$11</definedName>
    <definedName name="政策目的" localSheetId="3">[1]Sheet1!$G$3:$G$5</definedName>
    <definedName name="政策目的">[2]Sheet1!$G$3:$G$5</definedName>
  </definedNames>
  <calcPr calcId="145621"/>
</workbook>
</file>

<file path=xl/calcChain.xml><?xml version="1.0" encoding="utf-8"?>
<calcChain xmlns="http://schemas.openxmlformats.org/spreadsheetml/2006/main">
  <c r="AD27" i="25" l="1"/>
  <c r="AD26" i="25"/>
  <c r="AD25" i="25"/>
  <c r="AD24" i="25"/>
  <c r="AD23" i="25"/>
  <c r="AD22" i="25"/>
  <c r="AD21" i="25"/>
  <c r="AD20" i="25"/>
  <c r="AD19" i="25"/>
  <c r="AD18" i="25"/>
  <c r="AD17" i="25"/>
  <c r="AD16" i="25"/>
  <c r="AD15" i="25"/>
  <c r="AD14" i="25"/>
  <c r="AD13" i="25"/>
  <c r="AD12" i="25"/>
  <c r="AD11" i="25"/>
  <c r="AD27" i="23"/>
  <c r="AD26" i="23"/>
  <c r="AD25" i="23"/>
  <c r="AD24" i="23"/>
  <c r="AD23" i="23"/>
  <c r="AD22" i="23"/>
  <c r="AD21" i="23"/>
  <c r="AD20" i="23"/>
  <c r="AD19" i="23"/>
  <c r="AD18" i="23"/>
  <c r="AD17" i="23"/>
  <c r="AD16" i="23"/>
  <c r="AD15" i="23"/>
  <c r="AD14" i="23"/>
  <c r="AD13" i="23"/>
  <c r="AD12" i="23"/>
  <c r="AD11" i="23"/>
  <c r="CB27" i="25" l="1"/>
  <c r="CA27" i="25"/>
  <c r="BZ27" i="25"/>
  <c r="BY27" i="25"/>
  <c r="AV27" i="25"/>
  <c r="AT27" i="25"/>
  <c r="AR27" i="25"/>
  <c r="AP27" i="25"/>
  <c r="AN27" i="25"/>
  <c r="AM27" i="25" s="1"/>
  <c r="AK27" i="25"/>
  <c r="AJ27" i="25"/>
  <c r="AE27" i="25"/>
  <c r="CD27" i="25" s="1"/>
  <c r="Y27" i="25"/>
  <c r="T27" i="25"/>
  <c r="R27" i="25"/>
  <c r="P27" i="25"/>
  <c r="N27" i="25"/>
  <c r="K27" i="25"/>
  <c r="I27" i="25"/>
  <c r="E27" i="25"/>
  <c r="A27" i="25"/>
  <c r="CD26" i="25"/>
  <c r="CC26" i="25"/>
  <c r="CB26" i="25"/>
  <c r="CA26" i="25"/>
  <c r="BZ26" i="25"/>
  <c r="BY26" i="25"/>
  <c r="AV26" i="25"/>
  <c r="AT26" i="25"/>
  <c r="AR26" i="25"/>
  <c r="AP26" i="25"/>
  <c r="AK26" i="25"/>
  <c r="AJ26" i="25"/>
  <c r="AE26" i="25"/>
  <c r="Y26" i="25"/>
  <c r="T26" i="25"/>
  <c r="R26" i="25"/>
  <c r="P26" i="25"/>
  <c r="N26" i="25"/>
  <c r="K26" i="25"/>
  <c r="I26" i="25"/>
  <c r="E26" i="25"/>
  <c r="A26" i="25"/>
  <c r="AN26" i="25" s="1"/>
  <c r="AM26" i="25" s="1"/>
  <c r="CD25" i="25"/>
  <c r="CB25" i="25"/>
  <c r="CA25" i="25"/>
  <c r="BZ25" i="25"/>
  <c r="BY25" i="25"/>
  <c r="AV25" i="25"/>
  <c r="AT25" i="25"/>
  <c r="AR25" i="25"/>
  <c r="AP25" i="25"/>
  <c r="AK25" i="25"/>
  <c r="AJ25" i="25"/>
  <c r="AE25" i="25"/>
  <c r="CC25" i="25" s="1"/>
  <c r="Y25" i="25"/>
  <c r="T25" i="25"/>
  <c r="R25" i="25"/>
  <c r="P25" i="25"/>
  <c r="N25" i="25"/>
  <c r="K25" i="25"/>
  <c r="I25" i="25"/>
  <c r="E25" i="25"/>
  <c r="A25" i="25"/>
  <c r="AN25" i="25" s="1"/>
  <c r="AM25" i="25" s="1"/>
  <c r="CB24" i="25"/>
  <c r="CA24" i="25"/>
  <c r="BZ24" i="25"/>
  <c r="BY24" i="25"/>
  <c r="AV24" i="25"/>
  <c r="AT24" i="25"/>
  <c r="AR24" i="25"/>
  <c r="AP24" i="25"/>
  <c r="AK24" i="25"/>
  <c r="AJ24" i="25"/>
  <c r="AE24" i="25"/>
  <c r="CD24" i="25" s="1"/>
  <c r="Y24" i="25"/>
  <c r="T24" i="25"/>
  <c r="R24" i="25"/>
  <c r="P24" i="25"/>
  <c r="N24" i="25"/>
  <c r="K24" i="25"/>
  <c r="I24" i="25"/>
  <c r="E24" i="25"/>
  <c r="A24" i="25"/>
  <c r="CB23" i="25"/>
  <c r="CA23" i="25"/>
  <c r="BZ23" i="25"/>
  <c r="BY23" i="25"/>
  <c r="AV23" i="25"/>
  <c r="AT23" i="25"/>
  <c r="AR23" i="25"/>
  <c r="AP23" i="25"/>
  <c r="AN23" i="25"/>
  <c r="AM23" i="25" s="1"/>
  <c r="AK23" i="25"/>
  <c r="AJ23" i="25"/>
  <c r="AE23" i="25"/>
  <c r="CD23" i="25" s="1"/>
  <c r="Y23" i="25"/>
  <c r="T23" i="25"/>
  <c r="R23" i="25"/>
  <c r="P23" i="25"/>
  <c r="N23" i="25"/>
  <c r="K23" i="25"/>
  <c r="I23" i="25"/>
  <c r="E23" i="25"/>
  <c r="A23" i="25"/>
  <c r="CD22" i="25"/>
  <c r="CC22" i="25"/>
  <c r="CB22" i="25"/>
  <c r="CA22" i="25"/>
  <c r="BZ22" i="25"/>
  <c r="BY22" i="25"/>
  <c r="AV22" i="25"/>
  <c r="AT22" i="25"/>
  <c r="AR22" i="25"/>
  <c r="AP22" i="25"/>
  <c r="AK22" i="25"/>
  <c r="AJ22" i="25"/>
  <c r="AE22" i="25"/>
  <c r="Y22" i="25"/>
  <c r="T22" i="25"/>
  <c r="R22" i="25"/>
  <c r="P22" i="25"/>
  <c r="N22" i="25"/>
  <c r="K22" i="25"/>
  <c r="I22" i="25"/>
  <c r="E22" i="25"/>
  <c r="A22" i="25"/>
  <c r="AN22" i="25" s="1"/>
  <c r="AM22" i="25" s="1"/>
  <c r="CD21" i="25"/>
  <c r="CB21" i="25"/>
  <c r="CA21" i="25"/>
  <c r="BZ21" i="25"/>
  <c r="BY21" i="25"/>
  <c r="AV21" i="25"/>
  <c r="AT21" i="25"/>
  <c r="AR21" i="25"/>
  <c r="AP21" i="25"/>
  <c r="AK21" i="25"/>
  <c r="AJ21" i="25"/>
  <c r="AE21" i="25"/>
  <c r="CC21" i="25" s="1"/>
  <c r="Y21" i="25"/>
  <c r="T21" i="25"/>
  <c r="R21" i="25"/>
  <c r="P21" i="25"/>
  <c r="N21" i="25"/>
  <c r="K21" i="25"/>
  <c r="I21" i="25"/>
  <c r="E21" i="25"/>
  <c r="A21" i="25"/>
  <c r="AN21" i="25" s="1"/>
  <c r="AM21" i="25" s="1"/>
  <c r="CB20" i="25"/>
  <c r="CA20" i="25"/>
  <c r="BZ20" i="25"/>
  <c r="BY20" i="25"/>
  <c r="AV20" i="25"/>
  <c r="AT20" i="25"/>
  <c r="AR20" i="25"/>
  <c r="AP20" i="25"/>
  <c r="AK20" i="25"/>
  <c r="AJ20" i="25"/>
  <c r="AE20" i="25"/>
  <c r="CD20" i="25" s="1"/>
  <c r="Y20" i="25"/>
  <c r="T20" i="25"/>
  <c r="R20" i="25"/>
  <c r="P20" i="25"/>
  <c r="N20" i="25"/>
  <c r="K20" i="25"/>
  <c r="I20" i="25"/>
  <c r="E20" i="25"/>
  <c r="A20" i="25"/>
  <c r="CB19" i="25"/>
  <c r="CA19" i="25"/>
  <c r="BZ19" i="25"/>
  <c r="BY19" i="25"/>
  <c r="AV19" i="25"/>
  <c r="AT19" i="25"/>
  <c r="AR19" i="25"/>
  <c r="AP19" i="25"/>
  <c r="AN19" i="25"/>
  <c r="AM19" i="25" s="1"/>
  <c r="AK19" i="25"/>
  <c r="AJ19" i="25"/>
  <c r="AE19" i="25"/>
  <c r="CD19" i="25" s="1"/>
  <c r="Y19" i="25"/>
  <c r="T19" i="25"/>
  <c r="R19" i="25"/>
  <c r="P19" i="25"/>
  <c r="N19" i="25"/>
  <c r="K19" i="25"/>
  <c r="I19" i="25"/>
  <c r="E19" i="25"/>
  <c r="A19" i="25"/>
  <c r="CD18" i="25"/>
  <c r="CC18" i="25"/>
  <c r="CB18" i="25"/>
  <c r="CA18" i="25"/>
  <c r="BZ18" i="25"/>
  <c r="BY18" i="25"/>
  <c r="AV18" i="25"/>
  <c r="AT18" i="25"/>
  <c r="AR18" i="25"/>
  <c r="AP18" i="25"/>
  <c r="AK18" i="25"/>
  <c r="AJ18" i="25"/>
  <c r="AE18" i="25"/>
  <c r="Y18" i="25"/>
  <c r="T18" i="25"/>
  <c r="R18" i="25"/>
  <c r="P18" i="25"/>
  <c r="N18" i="25"/>
  <c r="K18" i="25"/>
  <c r="I18" i="25"/>
  <c r="E18" i="25"/>
  <c r="A18" i="25"/>
  <c r="AN18" i="25" s="1"/>
  <c r="AM18" i="25" s="1"/>
  <c r="CD17" i="25"/>
  <c r="CB17" i="25"/>
  <c r="CA17" i="25"/>
  <c r="BZ17" i="25"/>
  <c r="BY17" i="25"/>
  <c r="AV17" i="25"/>
  <c r="AT17" i="25"/>
  <c r="AR17" i="25"/>
  <c r="AP17" i="25"/>
  <c r="AK17" i="25"/>
  <c r="AJ17" i="25"/>
  <c r="AE17" i="25"/>
  <c r="CC17" i="25" s="1"/>
  <c r="Y17" i="25"/>
  <c r="T17" i="25"/>
  <c r="R17" i="25"/>
  <c r="P17" i="25"/>
  <c r="N17" i="25"/>
  <c r="K17" i="25"/>
  <c r="I17" i="25"/>
  <c r="E17" i="25"/>
  <c r="A17" i="25"/>
  <c r="AN17" i="25" s="1"/>
  <c r="AM17" i="25" s="1"/>
  <c r="CB16" i="25"/>
  <c r="CA16" i="25"/>
  <c r="BZ16" i="25"/>
  <c r="BY16" i="25"/>
  <c r="AV16" i="25"/>
  <c r="AT16" i="25"/>
  <c r="AR16" i="25"/>
  <c r="AP16" i="25"/>
  <c r="AK16" i="25"/>
  <c r="AJ16" i="25"/>
  <c r="AE16" i="25"/>
  <c r="CD16" i="25" s="1"/>
  <c r="Y16" i="25"/>
  <c r="T16" i="25"/>
  <c r="R16" i="25"/>
  <c r="P16" i="25"/>
  <c r="N16" i="25"/>
  <c r="K16" i="25"/>
  <c r="I16" i="25"/>
  <c r="E16" i="25"/>
  <c r="A16" i="25"/>
  <c r="CB15" i="25"/>
  <c r="CA15" i="25"/>
  <c r="BZ15" i="25"/>
  <c r="BY15" i="25"/>
  <c r="AV15" i="25"/>
  <c r="AT15" i="25"/>
  <c r="AR15" i="25"/>
  <c r="AP15" i="25"/>
  <c r="AN15" i="25"/>
  <c r="AM15" i="25" s="1"/>
  <c r="AK15" i="25"/>
  <c r="AJ15" i="25"/>
  <c r="AE15" i="25"/>
  <c r="CD15" i="25" s="1"/>
  <c r="Y15" i="25"/>
  <c r="T15" i="25"/>
  <c r="R15" i="25"/>
  <c r="P15" i="25"/>
  <c r="N15" i="25"/>
  <c r="K15" i="25"/>
  <c r="I15" i="25"/>
  <c r="E15" i="25"/>
  <c r="A15" i="25"/>
  <c r="CD14" i="25"/>
  <c r="CC14" i="25"/>
  <c r="CB14" i="25"/>
  <c r="CA14" i="25"/>
  <c r="BZ14" i="25"/>
  <c r="BY14" i="25"/>
  <c r="AV14" i="25"/>
  <c r="AT14" i="25"/>
  <c r="AR14" i="25"/>
  <c r="AP14" i="25"/>
  <c r="AE14" i="25"/>
  <c r="Y14" i="25"/>
  <c r="T14" i="25"/>
  <c r="R14" i="25"/>
  <c r="P14" i="25"/>
  <c r="N14" i="25"/>
  <c r="K14" i="25"/>
  <c r="I14" i="25"/>
  <c r="A14" i="25"/>
  <c r="CD13" i="25"/>
  <c r="CB13" i="25"/>
  <c r="BY13" i="25"/>
  <c r="AV13" i="25"/>
  <c r="AT13" i="25"/>
  <c r="AR13" i="25"/>
  <c r="AP13" i="25"/>
  <c r="AE13" i="25"/>
  <c r="CC13" i="25" s="1"/>
  <c r="Y13" i="25"/>
  <c r="T13" i="25"/>
  <c r="R13" i="25"/>
  <c r="P13" i="25"/>
  <c r="N13" i="25"/>
  <c r="K13" i="25"/>
  <c r="I13" i="25"/>
  <c r="A13" i="25"/>
  <c r="CB12" i="25"/>
  <c r="CA12" i="25"/>
  <c r="BZ12" i="25"/>
  <c r="BY12" i="25"/>
  <c r="AV12" i="25"/>
  <c r="AT12" i="25"/>
  <c r="AR12" i="25"/>
  <c r="AP12" i="25"/>
  <c r="AE12" i="25"/>
  <c r="CD12" i="25" s="1"/>
  <c r="AK12" i="25"/>
  <c r="Y12" i="25"/>
  <c r="T12" i="25"/>
  <c r="R12" i="25"/>
  <c r="P12" i="25"/>
  <c r="N12" i="25"/>
  <c r="K12" i="25"/>
  <c r="I12" i="25"/>
  <c r="E12" i="25"/>
  <c r="A12" i="25"/>
  <c r="CB11" i="25"/>
  <c r="BY11" i="25"/>
  <c r="AV11" i="25"/>
  <c r="AT11" i="25"/>
  <c r="AR11" i="25"/>
  <c r="AP11" i="25"/>
  <c r="AE11" i="25"/>
  <c r="AE10" i="25" s="1"/>
  <c r="Y11" i="25"/>
  <c r="T11" i="25"/>
  <c r="R11" i="25"/>
  <c r="P11" i="25"/>
  <c r="N11" i="25"/>
  <c r="K11" i="25"/>
  <c r="I11" i="25"/>
  <c r="A11" i="25"/>
  <c r="AN11" i="25" s="1"/>
  <c r="BW10" i="25"/>
  <c r="BV10" i="25"/>
  <c r="BU10" i="25"/>
  <c r="BT10" i="25"/>
  <c r="BS10" i="25"/>
  <c r="BR10" i="25"/>
  <c r="BQ10" i="25"/>
  <c r="BP10" i="25"/>
  <c r="BO10" i="25"/>
  <c r="BN10" i="25"/>
  <c r="BM10" i="25"/>
  <c r="BL10" i="25"/>
  <c r="BK10" i="25"/>
  <c r="BJ10" i="25"/>
  <c r="BI10" i="25"/>
  <c r="BH10" i="25"/>
  <c r="BG10" i="25"/>
  <c r="BF10" i="25"/>
  <c r="BE10" i="25"/>
  <c r="BD10" i="25"/>
  <c r="BC10" i="25"/>
  <c r="BB10" i="25"/>
  <c r="BA10" i="25"/>
  <c r="AZ10" i="25"/>
  <c r="AY10" i="25"/>
  <c r="AX10" i="25"/>
  <c r="AU10" i="25"/>
  <c r="AL10" i="25"/>
  <c r="AI10" i="25"/>
  <c r="AH10" i="25"/>
  <c r="AG10" i="25"/>
  <c r="AF10" i="25"/>
  <c r="AC10" i="25"/>
  <c r="AB10" i="25"/>
  <c r="AL10" i="23"/>
  <c r="AV10" i="25" l="1"/>
  <c r="AW10" i="25" s="1"/>
  <c r="AM11" i="25"/>
  <c r="F10" i="25"/>
  <c r="AJ13" i="25"/>
  <c r="CA13" i="25"/>
  <c r="BZ13" i="25" s="1"/>
  <c r="AK13" i="25"/>
  <c r="AK14" i="25"/>
  <c r="AJ14" i="25"/>
  <c r="AN13" i="25"/>
  <c r="AM13" i="25" s="1"/>
  <c r="AN14" i="25"/>
  <c r="AM14" i="25" s="1"/>
  <c r="AJ11" i="25"/>
  <c r="AD10" i="25"/>
  <c r="CA11" i="25"/>
  <c r="BZ11" i="25" s="1"/>
  <c r="AK11" i="25"/>
  <c r="AN12" i="25"/>
  <c r="AM12" i="25" s="1"/>
  <c r="E13" i="25"/>
  <c r="E14" i="25" s="1"/>
  <c r="CC15" i="25"/>
  <c r="AN16" i="25"/>
  <c r="AM16" i="25" s="1"/>
  <c r="CC19" i="25"/>
  <c r="AN20" i="25"/>
  <c r="AM20" i="25" s="1"/>
  <c r="CC23" i="25"/>
  <c r="AN24" i="25"/>
  <c r="AM24" i="25" s="1"/>
  <c r="CC27" i="25"/>
  <c r="AJ12" i="25"/>
  <c r="CC12" i="25"/>
  <c r="CC16" i="25"/>
  <c r="CC20" i="25"/>
  <c r="CC24" i="25"/>
  <c r="CB11" i="23"/>
  <c r="CB12" i="23"/>
  <c r="CB13" i="23"/>
  <c r="CB14" i="23"/>
  <c r="CB15" i="23"/>
  <c r="CB16" i="23"/>
  <c r="CB17" i="23"/>
  <c r="CB18" i="23"/>
  <c r="CB19" i="23"/>
  <c r="CB20" i="23"/>
  <c r="CB21" i="23"/>
  <c r="CB22" i="23"/>
  <c r="CB23" i="23"/>
  <c r="CB24" i="23"/>
  <c r="CB25" i="23"/>
  <c r="CB26" i="23"/>
  <c r="CB27" i="23"/>
  <c r="AJ10" i="25" l="1"/>
  <c r="AM10" i="25"/>
  <c r="AN10" i="25"/>
  <c r="CD27" i="23"/>
  <c r="CC27" i="23"/>
  <c r="CD26" i="23"/>
  <c r="CC26" i="23"/>
  <c r="CD25" i="23"/>
  <c r="CC25" i="23"/>
  <c r="CD24" i="23"/>
  <c r="CC24" i="23"/>
  <c r="CD23" i="23"/>
  <c r="CC23" i="23"/>
  <c r="CD22" i="23"/>
  <c r="CC22" i="23"/>
  <c r="CD21" i="23"/>
  <c r="CC21" i="23"/>
  <c r="CD20" i="23"/>
  <c r="CC20" i="23"/>
  <c r="CD19" i="23"/>
  <c r="CC19" i="23"/>
  <c r="CD18" i="23"/>
  <c r="CC18" i="23"/>
  <c r="CD17" i="23"/>
  <c r="CC17" i="23"/>
  <c r="CD16" i="23"/>
  <c r="CC16" i="23"/>
  <c r="CD15" i="23"/>
  <c r="CC15" i="23"/>
  <c r="R27" i="23" l="1"/>
  <c r="R26" i="23"/>
  <c r="R25" i="23"/>
  <c r="R24" i="23"/>
  <c r="R23" i="23"/>
  <c r="R22" i="23"/>
  <c r="R21" i="23"/>
  <c r="R20" i="23"/>
  <c r="R19" i="23"/>
  <c r="R18" i="23"/>
  <c r="R17" i="23"/>
  <c r="R16" i="23"/>
  <c r="R15" i="23"/>
  <c r="R14" i="23"/>
  <c r="R13" i="23"/>
  <c r="R12" i="23"/>
  <c r="P27" i="23"/>
  <c r="P26" i="23"/>
  <c r="P25" i="23"/>
  <c r="P24" i="23"/>
  <c r="P23" i="23"/>
  <c r="P22" i="23"/>
  <c r="P21" i="23"/>
  <c r="P20" i="23"/>
  <c r="P19" i="23"/>
  <c r="P18" i="23"/>
  <c r="P17" i="23"/>
  <c r="P16" i="23"/>
  <c r="P15" i="23"/>
  <c r="P14" i="23"/>
  <c r="P13" i="23"/>
  <c r="P12" i="23"/>
  <c r="N27" i="23"/>
  <c r="N26" i="23"/>
  <c r="N25" i="23"/>
  <c r="N24" i="23"/>
  <c r="N23" i="23"/>
  <c r="N22" i="23"/>
  <c r="N21" i="23"/>
  <c r="N20" i="23"/>
  <c r="N19" i="23"/>
  <c r="N18" i="23"/>
  <c r="N17" i="23"/>
  <c r="N16" i="23"/>
  <c r="N15" i="23"/>
  <c r="N14" i="23"/>
  <c r="N13" i="23"/>
  <c r="N12" i="23"/>
  <c r="N11" i="23"/>
  <c r="P11" i="23"/>
  <c r="R11" i="23"/>
  <c r="AK27" i="23"/>
  <c r="AK26" i="23"/>
  <c r="AK25" i="23"/>
  <c r="AK24" i="23"/>
  <c r="AK23" i="23"/>
  <c r="AK22" i="23"/>
  <c r="AK21" i="23"/>
  <c r="AK20" i="23"/>
  <c r="AK19" i="23"/>
  <c r="AK18" i="23"/>
  <c r="AK17" i="23"/>
  <c r="AK16" i="23"/>
  <c r="AK15" i="23"/>
  <c r="AC10" i="23" l="1"/>
  <c r="Y27" i="23"/>
  <c r="Y26" i="23"/>
  <c r="Y25" i="23"/>
  <c r="Y24" i="23"/>
  <c r="Y23" i="23"/>
  <c r="Y22" i="23"/>
  <c r="Y21" i="23"/>
  <c r="Y20" i="23"/>
  <c r="Y19" i="23"/>
  <c r="Y17" i="23"/>
  <c r="Y16" i="23"/>
  <c r="Y15" i="23"/>
  <c r="Y14" i="23"/>
  <c r="Y13" i="23"/>
  <c r="AE27" i="23"/>
  <c r="AE26" i="23"/>
  <c r="AE25" i="23"/>
  <c r="AE24" i="23"/>
  <c r="AE23" i="23"/>
  <c r="AE22" i="23"/>
  <c r="AE21" i="23"/>
  <c r="AE20" i="23"/>
  <c r="AE19" i="23"/>
  <c r="AE18" i="23"/>
  <c r="AE17" i="23"/>
  <c r="AE16" i="23"/>
  <c r="AE15" i="23"/>
  <c r="AE14" i="23"/>
  <c r="AE13" i="23"/>
  <c r="AE12" i="23"/>
  <c r="AE11" i="23"/>
  <c r="CA27" i="23"/>
  <c r="BZ27" i="23"/>
  <c r="BY27" i="23"/>
  <c r="CA26" i="23"/>
  <c r="BZ26" i="23"/>
  <c r="BY26" i="23"/>
  <c r="CA25" i="23"/>
  <c r="BZ25" i="23"/>
  <c r="BY25" i="23"/>
  <c r="CA24" i="23"/>
  <c r="BZ24" i="23"/>
  <c r="BY24" i="23"/>
  <c r="CA23" i="23"/>
  <c r="BZ23" i="23"/>
  <c r="BY23" i="23"/>
  <c r="CA22" i="23"/>
  <c r="BZ22" i="23"/>
  <c r="BY22" i="23"/>
  <c r="CA21" i="23"/>
  <c r="BZ21" i="23"/>
  <c r="BY21" i="23"/>
  <c r="BY20" i="23"/>
  <c r="BY19" i="23"/>
  <c r="CA18" i="23"/>
  <c r="BZ18" i="23"/>
  <c r="BY18" i="23"/>
  <c r="CA17" i="23"/>
  <c r="BZ17" i="23"/>
  <c r="BY17" i="23"/>
  <c r="CA16" i="23"/>
  <c r="BZ16" i="23"/>
  <c r="BY16" i="23"/>
  <c r="CA15" i="23"/>
  <c r="BZ15" i="23"/>
  <c r="BY15" i="23"/>
  <c r="CA14" i="23"/>
  <c r="BZ14" i="23"/>
  <c r="BY14" i="23"/>
  <c r="BY13" i="23"/>
  <c r="BY12" i="23"/>
  <c r="AJ27" i="23"/>
  <c r="AJ26" i="23"/>
  <c r="AJ25" i="23"/>
  <c r="AJ24" i="23"/>
  <c r="AJ23" i="23"/>
  <c r="AJ22" i="23"/>
  <c r="AJ21" i="23"/>
  <c r="AJ18" i="23"/>
  <c r="AJ17" i="23"/>
  <c r="AJ16" i="23"/>
  <c r="AJ15" i="23"/>
  <c r="Y18" i="23"/>
  <c r="AK14" i="23" l="1"/>
  <c r="CC14" i="23"/>
  <c r="CD14" i="23"/>
  <c r="CD13" i="23"/>
  <c r="CC13" i="23" s="1"/>
  <c r="CD12" i="23"/>
  <c r="CC12" i="23"/>
  <c r="CA20" i="23"/>
  <c r="BZ20" i="23"/>
  <c r="AE10" i="23"/>
  <c r="BA10" i="23"/>
  <c r="BY11" i="23"/>
  <c r="AJ14" i="23" l="1"/>
  <c r="AK13" i="23"/>
  <c r="CA13" i="23"/>
  <c r="BZ13" i="23" s="1"/>
  <c r="AJ13" i="23"/>
  <c r="AJ20" i="23"/>
  <c r="AJ19" i="23"/>
  <c r="CA19" i="23"/>
  <c r="BZ19" i="23" s="1"/>
  <c r="X11" i="16"/>
  <c r="X10" i="16"/>
  <c r="X9" i="16"/>
  <c r="X8" i="16"/>
  <c r="X7" i="16"/>
  <c r="X6" i="16"/>
  <c r="Y12" i="23" l="1"/>
  <c r="Y11" i="23"/>
  <c r="AV27" i="23"/>
  <c r="AT27" i="23"/>
  <c r="AR27" i="23"/>
  <c r="AN27" i="23"/>
  <c r="AM27" i="23" s="1"/>
  <c r="AP27" i="23"/>
  <c r="T27" i="23"/>
  <c r="K27" i="23"/>
  <c r="I27" i="23"/>
  <c r="E27" i="23"/>
  <c r="A27" i="23"/>
  <c r="AV26" i="23"/>
  <c r="AT26" i="23"/>
  <c r="AR26" i="23"/>
  <c r="AP26" i="23"/>
  <c r="T26" i="23"/>
  <c r="K26" i="23"/>
  <c r="I26" i="23"/>
  <c r="E26" i="23"/>
  <c r="A26" i="23"/>
  <c r="AV25" i="23"/>
  <c r="AT25" i="23"/>
  <c r="AR25" i="23"/>
  <c r="AP25" i="23"/>
  <c r="T25" i="23"/>
  <c r="K25" i="23"/>
  <c r="I25" i="23"/>
  <c r="E25" i="23"/>
  <c r="A25" i="23"/>
  <c r="AN25" i="23" s="1"/>
  <c r="AM25" i="23" s="1"/>
  <c r="AV24" i="23"/>
  <c r="AT24" i="23"/>
  <c r="AR24" i="23"/>
  <c r="AP24" i="23"/>
  <c r="T24" i="23"/>
  <c r="K24" i="23"/>
  <c r="I24" i="23"/>
  <c r="E24" i="23"/>
  <c r="A24" i="23"/>
  <c r="AV23" i="23"/>
  <c r="AT23" i="23"/>
  <c r="AR23" i="23"/>
  <c r="AP23" i="23"/>
  <c r="T23" i="23"/>
  <c r="K23" i="23"/>
  <c r="I23" i="23"/>
  <c r="E23" i="23"/>
  <c r="A23" i="23"/>
  <c r="AN23" i="23" s="1"/>
  <c r="AM23" i="23" s="1"/>
  <c r="AV22" i="23"/>
  <c r="AT22" i="23"/>
  <c r="AR22" i="23"/>
  <c r="AP22" i="23"/>
  <c r="T22" i="23"/>
  <c r="K22" i="23"/>
  <c r="I22" i="23"/>
  <c r="E22" i="23"/>
  <c r="A22" i="23"/>
  <c r="AN22" i="23" s="1"/>
  <c r="AM22" i="23" s="1"/>
  <c r="AV21" i="23"/>
  <c r="AT21" i="23"/>
  <c r="AR21" i="23"/>
  <c r="AP21" i="23"/>
  <c r="T21" i="23"/>
  <c r="K21" i="23"/>
  <c r="I21" i="23"/>
  <c r="E21" i="23"/>
  <c r="A21" i="23"/>
  <c r="AV20" i="23"/>
  <c r="AT20" i="23"/>
  <c r="AR20" i="23"/>
  <c r="AP20" i="23"/>
  <c r="T20" i="23"/>
  <c r="K20" i="23"/>
  <c r="I20" i="23"/>
  <c r="E20" i="23"/>
  <c r="A20" i="23"/>
  <c r="AN20" i="23" s="1"/>
  <c r="AM20" i="23" s="1"/>
  <c r="AV19" i="23"/>
  <c r="AT19" i="23"/>
  <c r="AR19" i="23"/>
  <c r="AP19" i="23"/>
  <c r="T19" i="23"/>
  <c r="K19" i="23"/>
  <c r="I19" i="23"/>
  <c r="E19" i="23"/>
  <c r="A19" i="23"/>
  <c r="AV18" i="23"/>
  <c r="AT18" i="23"/>
  <c r="AR18" i="23"/>
  <c r="AP18" i="23"/>
  <c r="T18" i="23"/>
  <c r="K18" i="23"/>
  <c r="I18" i="23"/>
  <c r="E18" i="23"/>
  <c r="A18" i="23"/>
  <c r="AN18" i="23" s="1"/>
  <c r="AM18" i="23" s="1"/>
  <c r="AV17" i="23"/>
  <c r="AT17" i="23"/>
  <c r="AR17" i="23"/>
  <c r="AP17" i="23"/>
  <c r="T17" i="23"/>
  <c r="K17" i="23"/>
  <c r="I17" i="23"/>
  <c r="E17" i="23"/>
  <c r="A17" i="23"/>
  <c r="AN17" i="23" s="1"/>
  <c r="AM17" i="23" s="1"/>
  <c r="AV16" i="23"/>
  <c r="AT16" i="23"/>
  <c r="AR16" i="23"/>
  <c r="AP16" i="23"/>
  <c r="T16" i="23"/>
  <c r="K16" i="23"/>
  <c r="I16" i="23"/>
  <c r="E16" i="23"/>
  <c r="A16" i="23"/>
  <c r="AV15" i="23"/>
  <c r="AT15" i="23"/>
  <c r="AR15" i="23"/>
  <c r="AP15" i="23"/>
  <c r="T15" i="23"/>
  <c r="K15" i="23"/>
  <c r="I15" i="23"/>
  <c r="E15" i="23"/>
  <c r="A15" i="23"/>
  <c r="AN15" i="23" s="1"/>
  <c r="AM15" i="23" s="1"/>
  <c r="AV14" i="23"/>
  <c r="AT14" i="23"/>
  <c r="AR14" i="23"/>
  <c r="AP14" i="23"/>
  <c r="T14" i="23"/>
  <c r="K14" i="23"/>
  <c r="I14" i="23"/>
  <c r="A14" i="23"/>
  <c r="AV13" i="23"/>
  <c r="AT13" i="23"/>
  <c r="AR13" i="23"/>
  <c r="AP13" i="23"/>
  <c r="T13" i="23"/>
  <c r="K13" i="23"/>
  <c r="I13" i="23"/>
  <c r="A13" i="23"/>
  <c r="AV12" i="23"/>
  <c r="AT12" i="23"/>
  <c r="AR12" i="23"/>
  <c r="AP12" i="23"/>
  <c r="T12" i="23"/>
  <c r="K12" i="23"/>
  <c r="I12" i="23"/>
  <c r="E12" i="23"/>
  <c r="E13" i="23" s="1"/>
  <c r="E14" i="23" s="1"/>
  <c r="A12" i="23"/>
  <c r="AV11" i="23"/>
  <c r="AT11" i="23"/>
  <c r="AR11" i="23"/>
  <c r="T11" i="23"/>
  <c r="K11" i="23"/>
  <c r="I11" i="23"/>
  <c r="A11" i="23"/>
  <c r="BW10" i="23"/>
  <c r="BV10" i="23"/>
  <c r="BU10" i="23"/>
  <c r="BT10" i="23"/>
  <c r="BS10" i="23"/>
  <c r="BR10" i="23"/>
  <c r="BQ10" i="23"/>
  <c r="BP10" i="23"/>
  <c r="BO10" i="23"/>
  <c r="BN10" i="23"/>
  <c r="BM10" i="23"/>
  <c r="BL10" i="23"/>
  <c r="BK10" i="23"/>
  <c r="BJ10" i="23"/>
  <c r="BI10" i="23"/>
  <c r="BH10" i="23"/>
  <c r="BG10" i="23"/>
  <c r="BF10" i="23"/>
  <c r="BE10" i="23"/>
  <c r="BD10" i="23"/>
  <c r="BC10" i="23"/>
  <c r="BB10" i="23"/>
  <c r="AZ10" i="23"/>
  <c r="AY10" i="23"/>
  <c r="AX10" i="23"/>
  <c r="AU10" i="23"/>
  <c r="AH10" i="23"/>
  <c r="AG10" i="23"/>
  <c r="AF10" i="23"/>
  <c r="AB10" i="23"/>
  <c r="AJ11" i="23" l="1"/>
  <c r="AN14" i="23"/>
  <c r="AM14" i="23" s="1"/>
  <c r="AN13" i="23"/>
  <c r="AM13" i="23" s="1"/>
  <c r="F10" i="23"/>
  <c r="AK12" i="23"/>
  <c r="CA12" i="23"/>
  <c r="BZ12" i="23" s="1"/>
  <c r="AJ12" i="23"/>
  <c r="AN21" i="23"/>
  <c r="AM21" i="23" s="1"/>
  <c r="AN26" i="23"/>
  <c r="AM26" i="23" s="1"/>
  <c r="AN19" i="23"/>
  <c r="AM19" i="23" s="1"/>
  <c r="AN12" i="23"/>
  <c r="AM12" i="23" s="1"/>
  <c r="AN16" i="23"/>
  <c r="AM16" i="23" s="1"/>
  <c r="AN24" i="23"/>
  <c r="AM24" i="23" s="1"/>
  <c r="AV10" i="23"/>
  <c r="AW10" i="23" s="1"/>
  <c r="AP11" i="23" l="1"/>
  <c r="AI10" i="23"/>
  <c r="AD10" i="23"/>
  <c r="AK11" i="23"/>
  <c r="AJ10" i="23"/>
  <c r="CA11" i="23"/>
  <c r="BZ11" i="23" s="1"/>
  <c r="AN11" i="23"/>
  <c r="AM11" i="23" s="1"/>
  <c r="AM10" i="23" s="1"/>
  <c r="AN10" i="23" l="1"/>
</calcChain>
</file>

<file path=xl/sharedStrings.xml><?xml version="1.0" encoding="utf-8"?>
<sst xmlns="http://schemas.openxmlformats.org/spreadsheetml/2006/main" count="452" uniqueCount="265">
  <si>
    <t>その他</t>
    <rPh sb="2" eb="3">
      <t>タ</t>
    </rPh>
    <phoneticPr fontId="3"/>
  </si>
  <si>
    <t>備考</t>
    <rPh sb="0" eb="2">
      <t>ビコウ</t>
    </rPh>
    <phoneticPr fontId="3"/>
  </si>
  <si>
    <t>区分</t>
    <rPh sb="0" eb="2">
      <t>クブン</t>
    </rPh>
    <phoneticPr fontId="3"/>
  </si>
  <si>
    <t>助成対象者名
(合計は経営体数)</t>
    <rPh sb="0" eb="2">
      <t>ジョセイ</t>
    </rPh>
    <rPh sb="2" eb="5">
      <t>タイショウシャ</t>
    </rPh>
    <rPh sb="5" eb="6">
      <t>メイ</t>
    </rPh>
    <rPh sb="8" eb="10">
      <t>ゴウケイ</t>
    </rPh>
    <rPh sb="11" eb="13">
      <t>ケイエイ</t>
    </rPh>
    <rPh sb="13" eb="15">
      <t>タイスウ</t>
    </rPh>
    <phoneticPr fontId="3"/>
  </si>
  <si>
    <t>備　考</t>
    <rPh sb="0" eb="1">
      <t>トモ</t>
    </rPh>
    <rPh sb="2" eb="3">
      <t>コウ</t>
    </rPh>
    <phoneticPr fontId="7"/>
  </si>
  <si>
    <t>融資概要</t>
    <phoneticPr fontId="3"/>
  </si>
  <si>
    <t>機械･施設名称及び能力･規模等</t>
    <rPh sb="0" eb="2">
      <t>キカイ</t>
    </rPh>
    <rPh sb="3" eb="5">
      <t>シセツ</t>
    </rPh>
    <rPh sb="5" eb="7">
      <t>メイショウ</t>
    </rPh>
    <rPh sb="7" eb="8">
      <t>オヨ</t>
    </rPh>
    <rPh sb="9" eb="11">
      <t>ノウリョク</t>
    </rPh>
    <rPh sb="12" eb="14">
      <t>キボ</t>
    </rPh>
    <rPh sb="14" eb="15">
      <t>トウ</t>
    </rPh>
    <phoneticPr fontId="3"/>
  </si>
  <si>
    <t>機関保証活用状況</t>
    <phoneticPr fontId="3"/>
  </si>
  <si>
    <t>※○台、馬力・○条刈り、○棟○㎡等</t>
    <rPh sb="4" eb="6">
      <t>バリキ</t>
    </rPh>
    <rPh sb="9" eb="10">
      <t>ガ</t>
    </rPh>
    <phoneticPr fontId="3"/>
  </si>
  <si>
    <t>自己資金
（円）</t>
    <rPh sb="0" eb="2">
      <t>ジコ</t>
    </rPh>
    <rPh sb="2" eb="4">
      <t>シキン</t>
    </rPh>
    <rPh sb="7" eb="8">
      <t>エン</t>
    </rPh>
    <phoneticPr fontId="3"/>
  </si>
  <si>
    <t>融資率</t>
    <phoneticPr fontId="3"/>
  </si>
  <si>
    <t>追加的信用供与事業費</t>
    <rPh sb="0" eb="3">
      <t>ツイカテキ</t>
    </rPh>
    <rPh sb="3" eb="5">
      <t>シンヨウ</t>
    </rPh>
    <rPh sb="5" eb="7">
      <t>キョウヨ</t>
    </rPh>
    <rPh sb="7" eb="10">
      <t>ジギョウヒ</t>
    </rPh>
    <phoneticPr fontId="3"/>
  </si>
  <si>
    <t>整理番号</t>
    <rPh sb="0" eb="2">
      <t>セイリ</t>
    </rPh>
    <rPh sb="2" eb="4">
      <t>バンゴウ</t>
    </rPh>
    <phoneticPr fontId="7"/>
  </si>
  <si>
    <t>（確認用）</t>
    <rPh sb="1" eb="3">
      <t>カクニン</t>
    </rPh>
    <rPh sb="3" eb="4">
      <t>ヨウ</t>
    </rPh>
    <phoneticPr fontId="3"/>
  </si>
  <si>
    <t>整理番号</t>
    <rPh sb="0" eb="2">
      <t>セイリ</t>
    </rPh>
    <rPh sb="2" eb="4">
      <t>バンゴウ</t>
    </rPh>
    <phoneticPr fontId="3"/>
  </si>
  <si>
    <t>追加的信用供与事業活用の有無　　　　</t>
    <rPh sb="0" eb="3">
      <t>ツイカテキ</t>
    </rPh>
    <rPh sb="3" eb="5">
      <t>シンヨウ</t>
    </rPh>
    <rPh sb="5" eb="7">
      <t>キョウヨ</t>
    </rPh>
    <rPh sb="7" eb="9">
      <t>ジギョウ</t>
    </rPh>
    <rPh sb="9" eb="11">
      <t>カツヨウ</t>
    </rPh>
    <rPh sb="12" eb="14">
      <t>ウム</t>
    </rPh>
    <phoneticPr fontId="3"/>
  </si>
  <si>
    <t>保証希望
融資額(円)</t>
    <rPh sb="0" eb="2">
      <t>ホショウ</t>
    </rPh>
    <rPh sb="2" eb="4">
      <t>キボウ</t>
    </rPh>
    <rPh sb="5" eb="8">
      <t>ユウシガク</t>
    </rPh>
    <rPh sb="9" eb="10">
      <t>エン</t>
    </rPh>
    <phoneticPr fontId="3"/>
  </si>
  <si>
    <t>(千円)</t>
    <rPh sb="1" eb="3">
      <t>センエン</t>
    </rPh>
    <phoneticPr fontId="3"/>
  </si>
  <si>
    <t>（注）</t>
    <rPh sb="1" eb="2">
      <t>チュウ</t>
    </rPh>
    <phoneticPr fontId="7"/>
  </si>
  <si>
    <t>２　整理番号欄のある項目は「融資主体型補助事業整理番号表」を参照の上、該当する番号を記入する。</t>
    <rPh sb="2" eb="4">
      <t>セイリ</t>
    </rPh>
    <rPh sb="4" eb="6">
      <t>バンゴウ</t>
    </rPh>
    <rPh sb="6" eb="7">
      <t>ラン</t>
    </rPh>
    <rPh sb="10" eb="12">
      <t>コウモク</t>
    </rPh>
    <rPh sb="30" eb="32">
      <t>サンショウ</t>
    </rPh>
    <rPh sb="33" eb="34">
      <t>ウエ</t>
    </rPh>
    <rPh sb="35" eb="37">
      <t>ガイトウ</t>
    </rPh>
    <rPh sb="39" eb="41">
      <t>バンゴウ</t>
    </rPh>
    <rPh sb="42" eb="44">
      <t>キニュウ</t>
    </rPh>
    <phoneticPr fontId="3"/>
  </si>
  <si>
    <t>○融資主体型補助事業整理番号表</t>
    <rPh sb="8" eb="10">
      <t>ジギョウ</t>
    </rPh>
    <rPh sb="10" eb="12">
      <t>セイリ</t>
    </rPh>
    <rPh sb="12" eb="14">
      <t>バンゴウ</t>
    </rPh>
    <rPh sb="14" eb="15">
      <t>ヒョウ</t>
    </rPh>
    <phoneticPr fontId="3"/>
  </si>
  <si>
    <t>番号</t>
    <rPh sb="0" eb="2">
      <t>バンゴウ</t>
    </rPh>
    <phoneticPr fontId="3"/>
  </si>
  <si>
    <t>施設等名</t>
    <rPh sb="0" eb="2">
      <t>シセツ</t>
    </rPh>
    <rPh sb="2" eb="3">
      <t>トウ</t>
    </rPh>
    <rPh sb="3" eb="4">
      <t>メイ</t>
    </rPh>
    <phoneticPr fontId="3"/>
  </si>
  <si>
    <t>名称</t>
    <rPh sb="0" eb="2">
      <t>メイショウ</t>
    </rPh>
    <phoneticPr fontId="3"/>
  </si>
  <si>
    <t>資金名</t>
    <rPh sb="0" eb="2">
      <t>シキン</t>
    </rPh>
    <rPh sb="2" eb="3">
      <t>メイ</t>
    </rPh>
    <phoneticPr fontId="3"/>
  </si>
  <si>
    <t>農業用機械</t>
    <rPh sb="0" eb="3">
      <t>ノウギョウヨウ</t>
    </rPh>
    <rPh sb="3" eb="5">
      <t>キカイ</t>
    </rPh>
    <phoneticPr fontId="3"/>
  </si>
  <si>
    <t>農協</t>
    <rPh sb="0" eb="1">
      <t>ノウ</t>
    </rPh>
    <rPh sb="1" eb="2">
      <t>キョウ</t>
    </rPh>
    <phoneticPr fontId="3"/>
  </si>
  <si>
    <t>近代化資金</t>
    <rPh sb="0" eb="3">
      <t>キンダイカ</t>
    </rPh>
    <rPh sb="3" eb="5">
      <t>シキン</t>
    </rPh>
    <phoneticPr fontId="3"/>
  </si>
  <si>
    <t>農協連</t>
    <rPh sb="0" eb="2">
      <t>ノウキョウ</t>
    </rPh>
    <rPh sb="2" eb="3">
      <t>レン</t>
    </rPh>
    <phoneticPr fontId="3"/>
  </si>
  <si>
    <t>改良資金</t>
    <rPh sb="0" eb="2">
      <t>カイリョウ</t>
    </rPh>
    <rPh sb="2" eb="4">
      <t>シキン</t>
    </rPh>
    <phoneticPr fontId="3"/>
  </si>
  <si>
    <t>農林中金</t>
    <rPh sb="0" eb="2">
      <t>ノウリン</t>
    </rPh>
    <rPh sb="2" eb="3">
      <t>チュウ</t>
    </rPh>
    <rPh sb="3" eb="4">
      <t>キン</t>
    </rPh>
    <phoneticPr fontId="3"/>
  </si>
  <si>
    <t>就農支援資金</t>
    <rPh sb="0" eb="2">
      <t>シュウノウ</t>
    </rPh>
    <rPh sb="2" eb="4">
      <t>シエン</t>
    </rPh>
    <rPh sb="4" eb="6">
      <t>シキン</t>
    </rPh>
    <phoneticPr fontId="3"/>
  </si>
  <si>
    <t>公庫資金（スーパーＬ）直貸</t>
    <rPh sb="0" eb="2">
      <t>コウコ</t>
    </rPh>
    <rPh sb="2" eb="4">
      <t>シキン</t>
    </rPh>
    <rPh sb="11" eb="12">
      <t>チョク</t>
    </rPh>
    <rPh sb="12" eb="13">
      <t>タイ</t>
    </rPh>
    <phoneticPr fontId="3"/>
  </si>
  <si>
    <t>沖縄公庫</t>
    <rPh sb="0" eb="2">
      <t>オキナワ</t>
    </rPh>
    <rPh sb="2" eb="4">
      <t>コウコ</t>
    </rPh>
    <phoneticPr fontId="3"/>
  </si>
  <si>
    <t>公庫資金（スーパーＬ）転貸</t>
    <rPh sb="0" eb="2">
      <t>コウコ</t>
    </rPh>
    <rPh sb="2" eb="4">
      <t>シキン</t>
    </rPh>
    <rPh sb="11" eb="13">
      <t>テンタイ</t>
    </rPh>
    <phoneticPr fontId="3"/>
  </si>
  <si>
    <t>銀行</t>
    <rPh sb="0" eb="2">
      <t>ギンコウ</t>
    </rPh>
    <phoneticPr fontId="3"/>
  </si>
  <si>
    <t>公庫資金（その他）直貸</t>
    <rPh sb="0" eb="2">
      <t>コウコ</t>
    </rPh>
    <rPh sb="2" eb="4">
      <t>シキン</t>
    </rPh>
    <rPh sb="7" eb="8">
      <t>タ</t>
    </rPh>
    <rPh sb="9" eb="10">
      <t>チョク</t>
    </rPh>
    <rPh sb="10" eb="11">
      <t>タイ</t>
    </rPh>
    <phoneticPr fontId="3"/>
  </si>
  <si>
    <t>信用金庫</t>
    <rPh sb="0" eb="2">
      <t>シンヨウ</t>
    </rPh>
    <rPh sb="2" eb="4">
      <t>キンコ</t>
    </rPh>
    <phoneticPr fontId="3"/>
  </si>
  <si>
    <t>公庫資金（その他）転貸</t>
    <rPh sb="0" eb="2">
      <t>コウコ</t>
    </rPh>
    <rPh sb="2" eb="4">
      <t>シキン</t>
    </rPh>
    <rPh sb="7" eb="8">
      <t>タ</t>
    </rPh>
    <rPh sb="9" eb="11">
      <t>テンタイ</t>
    </rPh>
    <phoneticPr fontId="3"/>
  </si>
  <si>
    <t>信用組合</t>
    <rPh sb="0" eb="2">
      <t>シンヨウ</t>
    </rPh>
    <rPh sb="2" eb="4">
      <t>クミアイ</t>
    </rPh>
    <phoneticPr fontId="3"/>
  </si>
  <si>
    <t>一般資金（プロパー資金）</t>
    <rPh sb="0" eb="2">
      <t>イッパン</t>
    </rPh>
    <rPh sb="2" eb="4">
      <t>シキン</t>
    </rPh>
    <rPh sb="9" eb="11">
      <t>シキン</t>
    </rPh>
    <phoneticPr fontId="3"/>
  </si>
  <si>
    <t>都道府県</t>
    <rPh sb="0" eb="4">
      <t>トドウフケン</t>
    </rPh>
    <phoneticPr fontId="3"/>
  </si>
  <si>
    <t>果樹棚</t>
    <rPh sb="0" eb="2">
      <t>カジュ</t>
    </rPh>
    <rPh sb="2" eb="3">
      <t>ダナ</t>
    </rPh>
    <phoneticPr fontId="3"/>
  </si>
  <si>
    <t>畜舎（肉用牛）</t>
    <rPh sb="0" eb="2">
      <t>チクシャ</t>
    </rPh>
    <rPh sb="3" eb="6">
      <t>ニクヨウギュウ</t>
    </rPh>
    <phoneticPr fontId="3"/>
  </si>
  <si>
    <t>畜舎（養豚）</t>
    <rPh sb="0" eb="2">
      <t>チクシャ</t>
    </rPh>
    <rPh sb="3" eb="5">
      <t>ヨウトン</t>
    </rPh>
    <phoneticPr fontId="3"/>
  </si>
  <si>
    <t>畜舎（養鶏）</t>
    <rPh sb="0" eb="2">
      <t>チクシャ</t>
    </rPh>
    <rPh sb="3" eb="5">
      <t>ヨウケイ</t>
    </rPh>
    <phoneticPr fontId="3"/>
  </si>
  <si>
    <t>畜舎（酪農）</t>
    <rPh sb="0" eb="2">
      <t>チクシャ</t>
    </rPh>
    <rPh sb="3" eb="5">
      <t>ラクノウ</t>
    </rPh>
    <phoneticPr fontId="3"/>
  </si>
  <si>
    <t>畜舎（その他）</t>
    <rPh sb="0" eb="2">
      <t>チクシャ</t>
    </rPh>
    <rPh sb="5" eb="6">
      <t>タ</t>
    </rPh>
    <phoneticPr fontId="3"/>
  </si>
  <si>
    <t>サイロ</t>
    <phoneticPr fontId="3"/>
  </si>
  <si>
    <t>堆肥施設</t>
    <rPh sb="0" eb="2">
      <t>タイヒ</t>
    </rPh>
    <rPh sb="2" eb="4">
      <t>シセツ</t>
    </rPh>
    <phoneticPr fontId="3"/>
  </si>
  <si>
    <t>機械（畜産関係）</t>
    <rPh sb="0" eb="2">
      <t>キカイ</t>
    </rPh>
    <phoneticPr fontId="3"/>
  </si>
  <si>
    <t>その他畜産関係施設</t>
    <rPh sb="2" eb="3">
      <t>タ</t>
    </rPh>
    <rPh sb="3" eb="5">
      <t>チクサン</t>
    </rPh>
    <rPh sb="5" eb="7">
      <t>カンケイ</t>
    </rPh>
    <rPh sb="7" eb="9">
      <t>シセツ</t>
    </rPh>
    <phoneticPr fontId="3"/>
  </si>
  <si>
    <t>その他施設等</t>
    <rPh sb="2" eb="3">
      <t>タ</t>
    </rPh>
    <rPh sb="3" eb="5">
      <t>シセツ</t>
    </rPh>
    <rPh sb="5" eb="6">
      <t>トウ</t>
    </rPh>
    <phoneticPr fontId="3"/>
  </si>
  <si>
    <t>畦畔除去</t>
    <rPh sb="0" eb="2">
      <t>ケイハン</t>
    </rPh>
    <rPh sb="2" eb="4">
      <t>ジョキョ</t>
    </rPh>
    <phoneticPr fontId="3"/>
  </si>
  <si>
    <t>土地基盤整備</t>
    <rPh sb="0" eb="2">
      <t>トチ</t>
    </rPh>
    <rPh sb="2" eb="4">
      <t>キバン</t>
    </rPh>
    <rPh sb="4" eb="6">
      <t>セイビ</t>
    </rPh>
    <phoneticPr fontId="3"/>
  </si>
  <si>
    <t>区画整理</t>
    <rPh sb="0" eb="2">
      <t>クカク</t>
    </rPh>
    <rPh sb="2" eb="4">
      <t>セイリ</t>
    </rPh>
    <phoneticPr fontId="3"/>
  </si>
  <si>
    <t>暗渠排水</t>
    <rPh sb="0" eb="2">
      <t>アンキョ</t>
    </rPh>
    <rPh sb="2" eb="4">
      <t>ハイスイ</t>
    </rPh>
    <phoneticPr fontId="3"/>
  </si>
  <si>
    <t>明渠排水</t>
    <rPh sb="0" eb="2">
      <t>メイキョ</t>
    </rPh>
    <rPh sb="2" eb="4">
      <t>ハイスイ</t>
    </rPh>
    <phoneticPr fontId="3"/>
  </si>
  <si>
    <t>その他基盤整備</t>
    <rPh sb="2" eb="3">
      <t>タ</t>
    </rPh>
    <rPh sb="3" eb="5">
      <t>キバン</t>
    </rPh>
    <rPh sb="5" eb="7">
      <t>セイビ</t>
    </rPh>
    <phoneticPr fontId="3"/>
  </si>
  <si>
    <t>　</t>
    <phoneticPr fontId="3"/>
  </si>
  <si>
    <t>①経営面積の拡大</t>
    <rPh sb="1" eb="3">
      <t>ケイエイ</t>
    </rPh>
    <rPh sb="3" eb="5">
      <t>メンセキ</t>
    </rPh>
    <rPh sb="6" eb="8">
      <t>カクダイ</t>
    </rPh>
    <phoneticPr fontId="3"/>
  </si>
  <si>
    <t>②耕作放棄地の解消</t>
    <rPh sb="1" eb="3">
      <t>コウサク</t>
    </rPh>
    <rPh sb="3" eb="6">
      <t>ホウキチ</t>
    </rPh>
    <rPh sb="7" eb="9">
      <t>カイショウ</t>
    </rPh>
    <phoneticPr fontId="3"/>
  </si>
  <si>
    <t>④農産物の高付加価値化</t>
    <rPh sb="1" eb="4">
      <t>ノウサンブツ</t>
    </rPh>
    <rPh sb="5" eb="8">
      <t>コウフカ</t>
    </rPh>
    <rPh sb="8" eb="11">
      <t>カチカ</t>
    </rPh>
    <phoneticPr fontId="3"/>
  </si>
  <si>
    <t>⑤農業経営の複合化</t>
    <rPh sb="1" eb="3">
      <t>ノウギョウ</t>
    </rPh>
    <rPh sb="3" eb="5">
      <t>ケイエイ</t>
    </rPh>
    <rPh sb="6" eb="9">
      <t>フクゴウカ</t>
    </rPh>
    <phoneticPr fontId="3"/>
  </si>
  <si>
    <t>市町村費
（円）</t>
    <rPh sb="0" eb="3">
      <t>シチョウソン</t>
    </rPh>
    <rPh sb="3" eb="4">
      <t>ヒ</t>
    </rPh>
    <rPh sb="7" eb="8">
      <t>エン</t>
    </rPh>
    <phoneticPr fontId="3"/>
  </si>
  <si>
    <t>対象経営体負担額</t>
    <rPh sb="0" eb="2">
      <t>タイショウ</t>
    </rPh>
    <rPh sb="2" eb="5">
      <t>ケイエイタイ</t>
    </rPh>
    <rPh sb="5" eb="8">
      <t>フタンガク</t>
    </rPh>
    <phoneticPr fontId="3"/>
  </si>
  <si>
    <t>（活用する場合「1」を記入）</t>
    <rPh sb="1" eb="3">
      <t>カツヨウ</t>
    </rPh>
    <rPh sb="5" eb="7">
      <t>バアイ</t>
    </rPh>
    <rPh sb="11" eb="13">
      <t>キニュウ</t>
    </rPh>
    <phoneticPr fontId="3"/>
  </si>
  <si>
    <t>都道府県名</t>
    <rPh sb="0" eb="4">
      <t>トドウフケン</t>
    </rPh>
    <rPh sb="4" eb="5">
      <t>メイ</t>
    </rPh>
    <phoneticPr fontId="3"/>
  </si>
  <si>
    <t>市町村名</t>
    <rPh sb="0" eb="3">
      <t>シチョウソン</t>
    </rPh>
    <rPh sb="3" eb="4">
      <t>メイ</t>
    </rPh>
    <phoneticPr fontId="3"/>
  </si>
  <si>
    <t>地区名</t>
    <rPh sb="0" eb="3">
      <t>チクメイ</t>
    </rPh>
    <phoneticPr fontId="3"/>
  </si>
  <si>
    <t>○○県</t>
    <rPh sb="2" eb="3">
      <t>ケン</t>
    </rPh>
    <phoneticPr fontId="3"/>
  </si>
  <si>
    <t>○○市</t>
    <rPh sb="2" eb="3">
      <t>シ</t>
    </rPh>
    <phoneticPr fontId="3"/>
  </si>
  <si>
    <t>配分積算額を計算するための関数が入力されていますので、数式を修正しないでください。</t>
    <rPh sb="0" eb="2">
      <t>ハイブン</t>
    </rPh>
    <rPh sb="2" eb="4">
      <t>セキサン</t>
    </rPh>
    <rPh sb="4" eb="5">
      <t>ガク</t>
    </rPh>
    <rPh sb="6" eb="8">
      <t>ケイサン</t>
    </rPh>
    <rPh sb="13" eb="15">
      <t>カンスウ</t>
    </rPh>
    <rPh sb="16" eb="18">
      <t>ニュウリョク</t>
    </rPh>
    <rPh sb="27" eb="29">
      <t>スウシキ</t>
    </rPh>
    <rPh sb="30" eb="32">
      <t>シュウセイ</t>
    </rPh>
    <phoneticPr fontId="3"/>
  </si>
  <si>
    <t>中心経営体</t>
    <rPh sb="0" eb="2">
      <t>チュウシン</t>
    </rPh>
    <rPh sb="2" eb="5">
      <t>ケイエイタイ</t>
    </rPh>
    <phoneticPr fontId="3"/>
  </si>
  <si>
    <t>中心経営体以外</t>
    <rPh sb="0" eb="2">
      <t>チュウシン</t>
    </rPh>
    <rPh sb="2" eb="5">
      <t>ケイエイタイ</t>
    </rPh>
    <rPh sb="5" eb="7">
      <t>イガイ</t>
    </rPh>
    <phoneticPr fontId="3"/>
  </si>
  <si>
    <t>配分基準項目
（該当する項目に「1」を記入）</t>
    <rPh sb="0" eb="2">
      <t>ハイブン</t>
    </rPh>
    <rPh sb="2" eb="4">
      <t>キジュン</t>
    </rPh>
    <rPh sb="4" eb="6">
      <t>コウモク</t>
    </rPh>
    <rPh sb="8" eb="10">
      <t>ガイトウ</t>
    </rPh>
    <rPh sb="12" eb="14">
      <t>コウモク</t>
    </rPh>
    <phoneticPr fontId="3"/>
  </si>
  <si>
    <t>成果目標の設定状況
（目標設定している項目に「1」を記入）</t>
    <rPh sb="0" eb="2">
      <t>セイカ</t>
    </rPh>
    <rPh sb="2" eb="4">
      <t>モクヒョウ</t>
    </rPh>
    <rPh sb="5" eb="7">
      <t>セッテイ</t>
    </rPh>
    <rPh sb="7" eb="9">
      <t>ジョウキョウ</t>
    </rPh>
    <rPh sb="11" eb="13">
      <t>モクヒョウ</t>
    </rPh>
    <rPh sb="13" eb="15">
      <t>セッテイ</t>
    </rPh>
    <rPh sb="19" eb="21">
      <t>コウモク</t>
    </rPh>
    <phoneticPr fontId="7"/>
  </si>
  <si>
    <t>１　記入は、１事業内容を単位とする。</t>
    <rPh sb="2" eb="4">
      <t>キニュウ</t>
    </rPh>
    <rPh sb="7" eb="9">
      <t>ジギョウ</t>
    </rPh>
    <rPh sb="9" eb="11">
      <t>ナイヨウ</t>
    </rPh>
    <rPh sb="12" eb="14">
      <t>タンイ</t>
    </rPh>
    <phoneticPr fontId="3"/>
  </si>
  <si>
    <t>３　備考欄は、仕入れに係る消費税等相当額について、これを減額した場合には「除税額○○○円　うち国費○○○円」を、同税額がない場合には「該当なし」と、同税額が明らかでない場合には「含税額」とそれぞれ記入する。</t>
    <phoneticPr fontId="7"/>
  </si>
  <si>
    <t>賃借権の設定等を受けた者</t>
    <rPh sb="0" eb="3">
      <t>チンシャクケン</t>
    </rPh>
    <rPh sb="4" eb="6">
      <t>セッテイ</t>
    </rPh>
    <rPh sb="6" eb="7">
      <t>トウ</t>
    </rPh>
    <rPh sb="8" eb="9">
      <t>ウ</t>
    </rPh>
    <rPh sb="11" eb="12">
      <t>シャ</t>
    </rPh>
    <phoneticPr fontId="3"/>
  </si>
  <si>
    <t>備考</t>
    <rPh sb="0" eb="2">
      <t>ビコウ</t>
    </rPh>
    <phoneticPr fontId="3"/>
  </si>
  <si>
    <t>人・農地プラン</t>
    <rPh sb="0" eb="1">
      <t>ヒト</t>
    </rPh>
    <rPh sb="2" eb="4">
      <t>ノウチ</t>
    </rPh>
    <phoneticPr fontId="3"/>
  </si>
  <si>
    <t>中間管理事業</t>
    <rPh sb="0" eb="2">
      <t>チュウカン</t>
    </rPh>
    <rPh sb="2" eb="4">
      <t>カンリ</t>
    </rPh>
    <rPh sb="4" eb="6">
      <t>ジギョウ</t>
    </rPh>
    <phoneticPr fontId="3"/>
  </si>
  <si>
    <t>環境衛生施設</t>
    <rPh sb="0" eb="2">
      <t>カンキョウ</t>
    </rPh>
    <rPh sb="2" eb="4">
      <t>エイセイ</t>
    </rPh>
    <rPh sb="4" eb="6">
      <t>シセツ</t>
    </rPh>
    <phoneticPr fontId="3"/>
  </si>
  <si>
    <t>ほ場観測施設</t>
    <rPh sb="1" eb="2">
      <t>ジョウ</t>
    </rPh>
    <rPh sb="2" eb="4">
      <t>カンソク</t>
    </rPh>
    <rPh sb="4" eb="6">
      <t>シセツ</t>
    </rPh>
    <phoneticPr fontId="3"/>
  </si>
  <si>
    <t>中間拠点施設</t>
    <rPh sb="0" eb="2">
      <t>チュウカン</t>
    </rPh>
    <rPh sb="2" eb="4">
      <t>キョテン</t>
    </rPh>
    <rPh sb="4" eb="6">
      <t>シセツ</t>
    </rPh>
    <phoneticPr fontId="3"/>
  </si>
  <si>
    <t>③農業の６次産業化</t>
    <rPh sb="1" eb="3">
      <t>ノウギョウ</t>
    </rPh>
    <rPh sb="5" eb="6">
      <t>ツギ</t>
    </rPh>
    <rPh sb="6" eb="8">
      <t>サンギョウ</t>
    </rPh>
    <rPh sb="8" eb="9">
      <t>カ</t>
    </rPh>
    <phoneticPr fontId="3"/>
  </si>
  <si>
    <t>U列集計用→</t>
    <rPh sb="1" eb="2">
      <t>レツ</t>
    </rPh>
    <rPh sb="2" eb="4">
      <t>シュウケイ</t>
    </rPh>
    <rPh sb="4" eb="5">
      <t>ヨウ</t>
    </rPh>
    <phoneticPr fontId="3"/>
  </si>
  <si>
    <t>配分積算額</t>
    <rPh sb="0" eb="2">
      <t>ハイブン</t>
    </rPh>
    <rPh sb="2" eb="4">
      <t>セキサン</t>
    </rPh>
    <rPh sb="4" eb="5">
      <t>ガク</t>
    </rPh>
    <phoneticPr fontId="3"/>
  </si>
  <si>
    <t>農の雇用事業を活用している</t>
    <phoneticPr fontId="3"/>
  </si>
  <si>
    <t>②農業の６次産業化</t>
    <rPh sb="1" eb="3">
      <t>ノウギョウ</t>
    </rPh>
    <rPh sb="5" eb="6">
      <t>ジ</t>
    </rPh>
    <rPh sb="6" eb="9">
      <t>サンギョウカ</t>
    </rPh>
    <phoneticPr fontId="3"/>
  </si>
  <si>
    <t>③農産物の高付加価値化</t>
    <rPh sb="1" eb="4">
      <t>ノウサンブツ</t>
    </rPh>
    <rPh sb="5" eb="8">
      <t>コウフカ</t>
    </rPh>
    <rPh sb="8" eb="11">
      <t>カチカ</t>
    </rPh>
    <phoneticPr fontId="3"/>
  </si>
  <si>
    <t>④経営コストの縮減</t>
    <rPh sb="1" eb="3">
      <t>ケイエイ</t>
    </rPh>
    <rPh sb="7" eb="9">
      <t>シュクゲン</t>
    </rPh>
    <phoneticPr fontId="3"/>
  </si>
  <si>
    <t>⑤耕作放棄地の解消</t>
    <rPh sb="1" eb="3">
      <t>コウサク</t>
    </rPh>
    <rPh sb="3" eb="6">
      <t>ホウキチ</t>
    </rPh>
    <rPh sb="7" eb="9">
      <t>カイショウ</t>
    </rPh>
    <phoneticPr fontId="3"/>
  </si>
  <si>
    <t>⑥農業経営の複合化</t>
    <rPh sb="1" eb="3">
      <t>ノウギョウ</t>
    </rPh>
    <rPh sb="3" eb="5">
      <t>ケイエイ</t>
    </rPh>
    <rPh sb="6" eb="9">
      <t>フクゴウカ</t>
    </rPh>
    <phoneticPr fontId="3"/>
  </si>
  <si>
    <t>必須目標</t>
    <rPh sb="0" eb="2">
      <t>ヒッス</t>
    </rPh>
    <rPh sb="2" eb="4">
      <t>モクヒョウ</t>
    </rPh>
    <phoneticPr fontId="3"/>
  </si>
  <si>
    <t>選択目標</t>
    <rPh sb="0" eb="2">
      <t>センタク</t>
    </rPh>
    <rPh sb="2" eb="4">
      <t>モクヒョウ</t>
    </rPh>
    <phoneticPr fontId="3"/>
  </si>
  <si>
    <t>助成対象者毎の実施内容</t>
    <rPh sb="2" eb="5">
      <t>タイショウシャ</t>
    </rPh>
    <rPh sb="7" eb="9">
      <t>ジッシ</t>
    </rPh>
    <rPh sb="9" eb="11">
      <t>ナイヨウ</t>
    </rPh>
    <phoneticPr fontId="3"/>
  </si>
  <si>
    <t>地区毎の助成対象者の整理番号</t>
    <rPh sb="0" eb="2">
      <t>チク</t>
    </rPh>
    <rPh sb="2" eb="3">
      <t>ゴト</t>
    </rPh>
    <rPh sb="4" eb="6">
      <t>ジョセイ</t>
    </rPh>
    <rPh sb="6" eb="9">
      <t>タイショウシャ</t>
    </rPh>
    <rPh sb="10" eb="12">
      <t>セイリ</t>
    </rPh>
    <rPh sb="12" eb="14">
      <t>バンゴウ</t>
    </rPh>
    <phoneticPr fontId="3"/>
  </si>
  <si>
    <t>認定農業者（個別）</t>
    <rPh sb="0" eb="2">
      <t>ニンテイ</t>
    </rPh>
    <rPh sb="2" eb="5">
      <t>ノウギョウシャ</t>
    </rPh>
    <rPh sb="6" eb="8">
      <t>コベツ</t>
    </rPh>
    <phoneticPr fontId="3"/>
  </si>
  <si>
    <t>認定農業者（法人）</t>
    <rPh sb="0" eb="2">
      <t>ニンテイ</t>
    </rPh>
    <rPh sb="2" eb="5">
      <t>ノウギョウシャ</t>
    </rPh>
    <rPh sb="6" eb="8">
      <t>ホウジン</t>
    </rPh>
    <phoneticPr fontId="3"/>
  </si>
  <si>
    <t>集落営農組織（任意組織）</t>
    <rPh sb="0" eb="2">
      <t>シュウラク</t>
    </rPh>
    <rPh sb="2" eb="4">
      <t>エイノウ</t>
    </rPh>
    <rPh sb="4" eb="6">
      <t>ソシキ</t>
    </rPh>
    <rPh sb="7" eb="9">
      <t>ニンイ</t>
    </rPh>
    <rPh sb="9" eb="11">
      <t>ソシキ</t>
    </rPh>
    <phoneticPr fontId="3"/>
  </si>
  <si>
    <t>集落営農組織（法人）</t>
    <rPh sb="0" eb="2">
      <t>シュウラク</t>
    </rPh>
    <rPh sb="2" eb="4">
      <t>エイノウ</t>
    </rPh>
    <rPh sb="4" eb="6">
      <t>ソシキ</t>
    </rPh>
    <rPh sb="7" eb="9">
      <t>ホウジン</t>
    </rPh>
    <phoneticPr fontId="3"/>
  </si>
  <si>
    <t>認定新規就農者</t>
    <rPh sb="0" eb="2">
      <t>ニンテイ</t>
    </rPh>
    <rPh sb="2" eb="4">
      <t>シンキ</t>
    </rPh>
    <rPh sb="4" eb="7">
      <t>シュウノウシャ</t>
    </rPh>
    <phoneticPr fontId="3"/>
  </si>
  <si>
    <t>主な作目</t>
    <rPh sb="0" eb="1">
      <t>オモ</t>
    </rPh>
    <rPh sb="2" eb="4">
      <t>サクモク</t>
    </rPh>
    <phoneticPr fontId="3"/>
  </si>
  <si>
    <t>青年就農給付金（経営開始型）を受ける経営体を育成（※独立した経営体数を記入）</t>
    <rPh sb="35" eb="37">
      <t>キニュウ</t>
    </rPh>
    <phoneticPr fontId="3"/>
  </si>
  <si>
    <t>年代</t>
    <rPh sb="0" eb="2">
      <t>ネンダイ</t>
    </rPh>
    <phoneticPr fontId="3"/>
  </si>
  <si>
    <t>（任意）</t>
    <rPh sb="1" eb="3">
      <t>ニンイ</t>
    </rPh>
    <phoneticPr fontId="3"/>
  </si>
  <si>
    <t>個人経営の場合のみ
１０代単位で記載</t>
    <rPh sb="0" eb="2">
      <t>コジン</t>
    </rPh>
    <rPh sb="2" eb="4">
      <t>ケイエイ</t>
    </rPh>
    <rPh sb="5" eb="7">
      <t>バアイ</t>
    </rPh>
    <rPh sb="12" eb="13">
      <t>ダイ</t>
    </rPh>
    <rPh sb="13" eb="15">
      <t>タンイ</t>
    </rPh>
    <rPh sb="16" eb="18">
      <t>キサイ</t>
    </rPh>
    <phoneticPr fontId="3"/>
  </si>
  <si>
    <t>助成対象者毎の
整備内容の整理番号</t>
    <rPh sb="0" eb="2">
      <t>ジョセイ</t>
    </rPh>
    <rPh sb="2" eb="5">
      <t>タイショウシャ</t>
    </rPh>
    <rPh sb="5" eb="6">
      <t>ゴト</t>
    </rPh>
    <rPh sb="8" eb="10">
      <t>セイビ</t>
    </rPh>
    <rPh sb="10" eb="12">
      <t>ナイヨウ</t>
    </rPh>
    <rPh sb="13" eb="15">
      <t>セイリ</t>
    </rPh>
    <rPh sb="15" eb="17">
      <t>バンゴウ</t>
    </rPh>
    <phoneticPr fontId="7"/>
  </si>
  <si>
    <t>１、５及び７の者で組織する団体</t>
    <rPh sb="3" eb="4">
      <t>オヨ</t>
    </rPh>
    <rPh sb="7" eb="8">
      <t>モノ</t>
    </rPh>
    <rPh sb="9" eb="11">
      <t>ソシキ</t>
    </rPh>
    <rPh sb="13" eb="15">
      <t>ダンタイ</t>
    </rPh>
    <phoneticPr fontId="3"/>
  </si>
  <si>
    <t>平成２７年度経営体育成支援事業要望地区総括表(Ｂ表・融資主体補助型)</t>
  </si>
  <si>
    <t>(ｱ)農地中間管理機構等からの賃借権等の設定等又は４ha以上の経営面積の拡大</t>
    <rPh sb="3" eb="5">
      <t>ノウチ</t>
    </rPh>
    <rPh sb="5" eb="7">
      <t>チュウカン</t>
    </rPh>
    <rPh sb="7" eb="9">
      <t>カンリ</t>
    </rPh>
    <rPh sb="9" eb="11">
      <t>キコウ</t>
    </rPh>
    <rPh sb="11" eb="12">
      <t>トウ</t>
    </rPh>
    <rPh sb="15" eb="19">
      <t>チンシャクケンナド</t>
    </rPh>
    <rPh sb="20" eb="23">
      <t>セッテイナド</t>
    </rPh>
    <rPh sb="23" eb="24">
      <t>マタ</t>
    </rPh>
    <rPh sb="28" eb="30">
      <t>イジョウ</t>
    </rPh>
    <rPh sb="31" eb="33">
      <t>ケイエイ</t>
    </rPh>
    <rPh sb="33" eb="35">
      <t>メンセキ</t>
    </rPh>
    <rPh sb="36" eb="38">
      <t>カクダイ</t>
    </rPh>
    <phoneticPr fontId="3"/>
  </si>
  <si>
    <t>(ｲ)現状より２ha以上の経営面積の拡大</t>
    <rPh sb="3" eb="5">
      <t>ゲンジョウ</t>
    </rPh>
    <rPh sb="10" eb="12">
      <t>イジョウ</t>
    </rPh>
    <rPh sb="13" eb="15">
      <t>ケイエイ</t>
    </rPh>
    <rPh sb="15" eb="17">
      <t>メンセキ</t>
    </rPh>
    <rPh sb="18" eb="20">
      <t>カクダイ</t>
    </rPh>
    <phoneticPr fontId="3"/>
  </si>
  <si>
    <t>（ｱ)及び(ｲ)以外の経営体で現状より経営面積の拡大</t>
    <rPh sb="3" eb="4">
      <t>オヨ</t>
    </rPh>
    <rPh sb="8" eb="10">
      <t>イガイ</t>
    </rPh>
    <rPh sb="11" eb="14">
      <t>ケイエイタイ</t>
    </rPh>
    <rPh sb="15" eb="17">
      <t>ゲンジョウ</t>
    </rPh>
    <rPh sb="19" eb="21">
      <t>ケイエイ</t>
    </rPh>
    <rPh sb="21" eb="23">
      <t>メンセキ</t>
    </rPh>
    <rPh sb="24" eb="26">
      <t>カクダイ</t>
    </rPh>
    <phoneticPr fontId="3"/>
  </si>
  <si>
    <t>⑥経営コスト縮減</t>
    <rPh sb="1" eb="3">
      <t>ケイエイ</t>
    </rPh>
    <rPh sb="6" eb="8">
      <t>シュクゲン</t>
    </rPh>
    <phoneticPr fontId="3"/>
  </si>
  <si>
    <t>⑦農業経営の法人化</t>
    <rPh sb="1" eb="3">
      <t>ノウギョウ</t>
    </rPh>
    <rPh sb="3" eb="5">
      <t>ケイエイ</t>
    </rPh>
    <rPh sb="6" eb="9">
      <t>ホウジンカ</t>
    </rPh>
    <phoneticPr fontId="3"/>
  </si>
  <si>
    <t>⑧雇用</t>
    <rPh sb="1" eb="3">
      <t>コヨウ</t>
    </rPh>
    <phoneticPr fontId="3"/>
  </si>
  <si>
    <r>
      <t xml:space="preserve">過去５年以内に融資を受けて雇用を拡大
</t>
    </r>
    <r>
      <rPr>
        <u/>
        <sz val="8"/>
        <rFont val="ＭＳ 明朝"/>
        <family val="1"/>
        <charset val="128"/>
      </rPr>
      <t>（※常時雇用増加数を記入）</t>
    </r>
    <rPh sb="0" eb="2">
      <t>カコ</t>
    </rPh>
    <rPh sb="3" eb="4">
      <t>ネン</t>
    </rPh>
    <rPh sb="4" eb="6">
      <t>イナイ</t>
    </rPh>
    <rPh sb="7" eb="9">
      <t>ユウシ</t>
    </rPh>
    <rPh sb="10" eb="11">
      <t>ウ</t>
    </rPh>
    <rPh sb="13" eb="15">
      <t>コヨウ</t>
    </rPh>
    <rPh sb="16" eb="18">
      <t>カクダイ</t>
    </rPh>
    <rPh sb="21" eb="23">
      <t>ジョウジ</t>
    </rPh>
    <rPh sb="23" eb="25">
      <t>コヨウ</t>
    </rPh>
    <rPh sb="25" eb="27">
      <t>ゾウカ</t>
    </rPh>
    <rPh sb="27" eb="28">
      <t>スウ</t>
    </rPh>
    <rPh sb="29" eb="31">
      <t>キニュウ</t>
    </rPh>
    <phoneticPr fontId="3"/>
  </si>
  <si>
    <t>⑨新規就農者</t>
    <rPh sb="1" eb="3">
      <t>シンキ</t>
    </rPh>
    <rPh sb="3" eb="5">
      <t>シュウノウ</t>
    </rPh>
    <rPh sb="5" eb="6">
      <t>シャ</t>
    </rPh>
    <phoneticPr fontId="3"/>
  </si>
  <si>
    <t>⑨のうち45歳までに就農した者である</t>
    <rPh sb="6" eb="7">
      <t>サイ</t>
    </rPh>
    <rPh sb="10" eb="12">
      <t>シュウノウ</t>
    </rPh>
    <rPh sb="14" eb="15">
      <t>シャ</t>
    </rPh>
    <phoneticPr fontId="3"/>
  </si>
  <si>
    <r>
      <t>農業研修生が青年就農給付金（準備型）の給付を受けている</t>
    </r>
    <r>
      <rPr>
        <u/>
        <sz val="8"/>
        <rFont val="ＭＳ 明朝"/>
        <family val="1"/>
        <charset val="128"/>
      </rPr>
      <t>（※農業研修生数を記入）</t>
    </r>
    <rPh sb="6" eb="8">
      <t>セイネン</t>
    </rPh>
    <rPh sb="8" eb="10">
      <t>シュウノウ</t>
    </rPh>
    <rPh sb="10" eb="13">
      <t>キュウフキン</t>
    </rPh>
    <rPh sb="14" eb="16">
      <t>ジュンビ</t>
    </rPh>
    <rPh sb="16" eb="17">
      <t>ガタ</t>
    </rPh>
    <rPh sb="19" eb="21">
      <t>キュウフ</t>
    </rPh>
    <rPh sb="22" eb="23">
      <t>ウ</t>
    </rPh>
    <rPh sb="29" eb="31">
      <t>ノウギョウ</t>
    </rPh>
    <rPh sb="31" eb="34">
      <t>ケンシュウセイ</t>
    </rPh>
    <rPh sb="34" eb="35">
      <t>カズ</t>
    </rPh>
    <rPh sb="35" eb="36">
      <t>ゾウスウ</t>
    </rPh>
    <rPh sb="36" eb="38">
      <t>キニュウ</t>
    </rPh>
    <phoneticPr fontId="3"/>
  </si>
  <si>
    <t>⑪女性の取組</t>
    <rPh sb="1" eb="3">
      <t>ジョセイ</t>
    </rPh>
    <rPh sb="4" eb="5">
      <t>ト</t>
    </rPh>
    <rPh sb="5" eb="6">
      <t>ク</t>
    </rPh>
    <phoneticPr fontId="3"/>
  </si>
  <si>
    <t>⑩農業者の育成</t>
    <rPh sb="1" eb="4">
      <t>ノウギョウシャ</t>
    </rPh>
    <rPh sb="5" eb="7">
      <t>イクセイ</t>
    </rPh>
    <phoneticPr fontId="3"/>
  </si>
  <si>
    <t>政策金融公庫</t>
    <rPh sb="0" eb="2">
      <t>セイサク</t>
    </rPh>
    <rPh sb="2" eb="4">
      <t>キンユウ</t>
    </rPh>
    <rPh sb="4" eb="6">
      <t>コウコ</t>
    </rPh>
    <phoneticPr fontId="3"/>
  </si>
  <si>
    <t>施設の経過年数</t>
    <rPh sb="0" eb="2">
      <t>シセツ</t>
    </rPh>
    <rPh sb="3" eb="5">
      <t>ケイカ</t>
    </rPh>
    <rPh sb="5" eb="7">
      <t>ネンスウ</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</si>
  <si>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</si>
  <si>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</si>
  <si>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</si>
  <si>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</si>
  <si>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</si>
  <si>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</si>
  <si>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</si>
  <si>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</si>
  <si>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</si>
  <si>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</si>
  <si>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⑪</t>
    <phoneticPr fontId="3"/>
  </si>
  <si>
    <t>⑫</t>
    <phoneticPr fontId="3"/>
  </si>
  <si>
    <t>⑬</t>
    <phoneticPr fontId="3"/>
  </si>
  <si>
    <t>⑭</t>
    <phoneticPr fontId="3"/>
  </si>
  <si>
    <t>⑮</t>
    <phoneticPr fontId="3"/>
  </si>
  <si>
    <t>⑯</t>
    <phoneticPr fontId="3"/>
  </si>
  <si>
    <t>共済対象施設</t>
    <rPh sb="0" eb="2">
      <t>キョウサイ</t>
    </rPh>
    <rPh sb="2" eb="4">
      <t>タイショウ</t>
    </rPh>
    <rPh sb="4" eb="6">
      <t>シセツ</t>
    </rPh>
    <phoneticPr fontId="3"/>
  </si>
  <si>
    <t>1年未満</t>
    <rPh sb="1" eb="2">
      <t>ネン</t>
    </rPh>
    <rPh sb="2" eb="4">
      <t>ミマン</t>
    </rPh>
    <phoneticPr fontId="3"/>
  </si>
  <si>
    <t>2年未満</t>
    <rPh sb="1" eb="2">
      <t>ネン</t>
    </rPh>
    <rPh sb="2" eb="4">
      <t>ミマン</t>
    </rPh>
    <phoneticPr fontId="3"/>
  </si>
  <si>
    <t>3年未満</t>
    <rPh sb="1" eb="2">
      <t>ネン</t>
    </rPh>
    <rPh sb="2" eb="4">
      <t>ミマン</t>
    </rPh>
    <phoneticPr fontId="3"/>
  </si>
  <si>
    <t>4年未満</t>
    <rPh sb="1" eb="2">
      <t>ネン</t>
    </rPh>
    <rPh sb="2" eb="4">
      <t>ミマン</t>
    </rPh>
    <phoneticPr fontId="3"/>
  </si>
  <si>
    <t>5年未満</t>
    <rPh sb="1" eb="2">
      <t>ネン</t>
    </rPh>
    <rPh sb="2" eb="4">
      <t>ミマン</t>
    </rPh>
    <phoneticPr fontId="3"/>
  </si>
  <si>
    <t>6年未満</t>
    <rPh sb="1" eb="2">
      <t>ネン</t>
    </rPh>
    <rPh sb="2" eb="4">
      <t>ミマン</t>
    </rPh>
    <phoneticPr fontId="3"/>
  </si>
  <si>
    <t>7年未満</t>
    <rPh sb="1" eb="2">
      <t>ネン</t>
    </rPh>
    <rPh sb="2" eb="4">
      <t>ミマン</t>
    </rPh>
    <phoneticPr fontId="3"/>
  </si>
  <si>
    <t>8年未満</t>
    <rPh sb="1" eb="2">
      <t>ネン</t>
    </rPh>
    <rPh sb="2" eb="4">
      <t>ミマン</t>
    </rPh>
    <phoneticPr fontId="3"/>
  </si>
  <si>
    <t>9年未満</t>
    <rPh sb="1" eb="2">
      <t>ネン</t>
    </rPh>
    <rPh sb="2" eb="4">
      <t>ミマン</t>
    </rPh>
    <phoneticPr fontId="3"/>
  </si>
  <si>
    <t>10年未満</t>
    <rPh sb="2" eb="3">
      <t>ネン</t>
    </rPh>
    <rPh sb="3" eb="5">
      <t>ミマン</t>
    </rPh>
    <phoneticPr fontId="3"/>
  </si>
  <si>
    <t>11年未満</t>
    <rPh sb="2" eb="3">
      <t>ネン</t>
    </rPh>
    <rPh sb="3" eb="5">
      <t>ミマン</t>
    </rPh>
    <phoneticPr fontId="3"/>
  </si>
  <si>
    <t>12年未満</t>
    <rPh sb="2" eb="3">
      <t>ネン</t>
    </rPh>
    <rPh sb="3" eb="5">
      <t>ミマン</t>
    </rPh>
    <phoneticPr fontId="3"/>
  </si>
  <si>
    <t>13年未満</t>
    <rPh sb="2" eb="3">
      <t>ネン</t>
    </rPh>
    <rPh sb="3" eb="5">
      <t>ミマン</t>
    </rPh>
    <phoneticPr fontId="3"/>
  </si>
  <si>
    <t>14年未満</t>
    <rPh sb="2" eb="3">
      <t>ネン</t>
    </rPh>
    <rPh sb="3" eb="5">
      <t>ミマン</t>
    </rPh>
    <phoneticPr fontId="3"/>
  </si>
  <si>
    <t>15年未満</t>
    <rPh sb="2" eb="3">
      <t>ネン</t>
    </rPh>
    <rPh sb="3" eb="5">
      <t>ミマン</t>
    </rPh>
    <phoneticPr fontId="3"/>
  </si>
  <si>
    <t>15年以降</t>
    <rPh sb="2" eb="5">
      <t>ネンイコウ</t>
    </rPh>
    <phoneticPr fontId="3"/>
  </si>
  <si>
    <t>ｶﾞﾗｽﾊｳｽ</t>
    <phoneticPr fontId="3"/>
  </si>
  <si>
    <t>Ⅰ類木造</t>
    <rPh sb="1" eb="2">
      <t>ルイ</t>
    </rPh>
    <rPh sb="2" eb="4">
      <t>モクゾウ</t>
    </rPh>
    <phoneticPr fontId="3"/>
  </si>
  <si>
    <t>Ⅱ類鉄骨</t>
    <rPh sb="1" eb="2">
      <t>ルイ</t>
    </rPh>
    <rPh sb="2" eb="4">
      <t>テッコツ</t>
    </rPh>
    <phoneticPr fontId="3"/>
  </si>
  <si>
    <t>ﾌﾟﾗｽﾁｯｸﾊｳｽ</t>
    <phoneticPr fontId="3"/>
  </si>
  <si>
    <t>Ⅲ類～Ⅴ類及びⅦ類鉄骨</t>
    <rPh sb="1" eb="2">
      <t>ルイ</t>
    </rPh>
    <rPh sb="4" eb="5">
      <t>ルイ</t>
    </rPh>
    <rPh sb="5" eb="6">
      <t>オヨ</t>
    </rPh>
    <rPh sb="8" eb="9">
      <t>ルイ</t>
    </rPh>
    <rPh sb="9" eb="11">
      <t>テッコツ</t>
    </rPh>
    <phoneticPr fontId="3"/>
  </si>
  <si>
    <t>附帯施設</t>
    <rPh sb="0" eb="2">
      <t>フタイ</t>
    </rPh>
    <rPh sb="2" eb="4">
      <t>シセツ</t>
    </rPh>
    <phoneticPr fontId="3"/>
  </si>
  <si>
    <t>共済対象施設</t>
    <phoneticPr fontId="3"/>
  </si>
  <si>
    <t>施設の経過年数</t>
    <phoneticPr fontId="3"/>
  </si>
  <si>
    <t>特定園芸施設及び附帯施設の時価現有率</t>
    <phoneticPr fontId="3"/>
  </si>
  <si>
    <t>共済金支払通知書の関連する棟番号</t>
    <phoneticPr fontId="3"/>
  </si>
  <si>
    <t>本則の課税事業者として消費税及び地方消費税の確定申告をすることが判明している場合は「1」を記入</t>
    <phoneticPr fontId="3"/>
  </si>
  <si>
    <t>除税額</t>
    <rPh sb="0" eb="1">
      <t>ジョ</t>
    </rPh>
    <rPh sb="1" eb="2">
      <t>ゼイ</t>
    </rPh>
    <rPh sb="2" eb="3">
      <t>ガク</t>
    </rPh>
    <phoneticPr fontId="3"/>
  </si>
  <si>
    <t>うち国費</t>
    <rPh sb="2" eb="4">
      <t>コクヒ</t>
    </rPh>
    <phoneticPr fontId="3"/>
  </si>
  <si>
    <t>原型復旧
相当事業費
（円）</t>
    <rPh sb="0" eb="2">
      <t>ゲンケイ</t>
    </rPh>
    <rPh sb="2" eb="4">
      <t>フッキュウ</t>
    </rPh>
    <rPh sb="5" eb="7">
      <t>ソウトウ</t>
    </rPh>
    <rPh sb="7" eb="10">
      <t>ジギョウヒ</t>
    </rPh>
    <rPh sb="13" eb="14">
      <t>エン</t>
    </rPh>
    <phoneticPr fontId="3"/>
  </si>
  <si>
    <t>事業費
（円）</t>
    <rPh sb="0" eb="3">
      <t>ジギョウヒ</t>
    </rPh>
    <rPh sb="6" eb="7">
      <t>エン</t>
    </rPh>
    <phoneticPr fontId="3"/>
  </si>
  <si>
    <t>国費
（円）</t>
    <rPh sb="0" eb="2">
      <t>コクヒ</t>
    </rPh>
    <rPh sb="5" eb="6">
      <t>エン</t>
    </rPh>
    <phoneticPr fontId="3"/>
  </si>
  <si>
    <t>計
（円）</t>
    <rPh sb="0" eb="1">
      <t>ケイ</t>
    </rPh>
    <rPh sb="4" eb="5">
      <t>エン</t>
    </rPh>
    <phoneticPr fontId="3"/>
  </si>
  <si>
    <t>都道府県費
（円）</t>
    <rPh sb="0" eb="4">
      <t>トドウフケン</t>
    </rPh>
    <rPh sb="4" eb="5">
      <t>ヒ</t>
    </rPh>
    <rPh sb="8" eb="9">
      <t>エン</t>
    </rPh>
    <phoneticPr fontId="3"/>
  </si>
  <si>
    <t>その他
（円）</t>
    <rPh sb="2" eb="3">
      <t>タ</t>
    </rPh>
    <rPh sb="6" eb="7">
      <t>エン</t>
    </rPh>
    <phoneticPr fontId="3"/>
  </si>
  <si>
    <t>融資額
　（円）</t>
    <rPh sb="0" eb="3">
      <t>ユウシガク</t>
    </rPh>
    <rPh sb="7" eb="8">
      <t>エン</t>
    </rPh>
    <phoneticPr fontId="3"/>
  </si>
  <si>
    <t>項目</t>
    <rPh sb="0" eb="2">
      <t>コウモク</t>
    </rPh>
    <phoneticPr fontId="3"/>
  </si>
  <si>
    <t>注意点</t>
    <rPh sb="0" eb="3">
      <t>チュウイテン</t>
    </rPh>
    <phoneticPr fontId="3"/>
  </si>
  <si>
    <t>助成対象者名</t>
    <rPh sb="0" eb="2">
      <t>ジョセイ</t>
    </rPh>
    <rPh sb="2" eb="5">
      <t>タイショウシャ</t>
    </rPh>
    <rPh sb="5" eb="6">
      <t>メイ</t>
    </rPh>
    <phoneticPr fontId="3"/>
  </si>
  <si>
    <t>一つの助成対象者が複数の事業を実施する場合、セルを結合しないで二つ目の事業にも助成対象者名を記載して下さい。</t>
    <rPh sb="0" eb="1">
      <t>ヒト</t>
    </rPh>
    <rPh sb="3" eb="5">
      <t>ジョセイ</t>
    </rPh>
    <rPh sb="5" eb="8">
      <t>タイショウシャ</t>
    </rPh>
    <rPh sb="9" eb="11">
      <t>フクスウ</t>
    </rPh>
    <rPh sb="12" eb="14">
      <t>ジギョウ</t>
    </rPh>
    <rPh sb="15" eb="17">
      <t>ジッシ</t>
    </rPh>
    <rPh sb="19" eb="21">
      <t>バアイ</t>
    </rPh>
    <rPh sb="25" eb="27">
      <t>ケツゴウ</t>
    </rPh>
    <rPh sb="31" eb="32">
      <t>フタ</t>
    </rPh>
    <rPh sb="33" eb="34">
      <t>メ</t>
    </rPh>
    <rPh sb="35" eb="37">
      <t>ジギョウ</t>
    </rPh>
    <rPh sb="39" eb="41">
      <t>ジョセイ</t>
    </rPh>
    <rPh sb="41" eb="44">
      <t>タイショウシャ</t>
    </rPh>
    <rPh sb="44" eb="45">
      <t>メイ</t>
    </rPh>
    <rPh sb="46" eb="48">
      <t>キサイ</t>
    </rPh>
    <rPh sb="50" eb="51">
      <t>クダ</t>
    </rPh>
    <phoneticPr fontId="3"/>
  </si>
  <si>
    <t>「整理番号表」シートから該当する数字を整理番号欄に記載して下さい。</t>
    <rPh sb="1" eb="3">
      <t>セイリ</t>
    </rPh>
    <rPh sb="3" eb="5">
      <t>バンゴウ</t>
    </rPh>
    <rPh sb="5" eb="6">
      <t>ヒョウ</t>
    </rPh>
    <rPh sb="12" eb="14">
      <t>ガイトウ</t>
    </rPh>
    <rPh sb="16" eb="18">
      <t>スウジ</t>
    </rPh>
    <rPh sb="19" eb="21">
      <t>セイリ</t>
    </rPh>
    <rPh sb="21" eb="23">
      <t>バンゴウ</t>
    </rPh>
    <rPh sb="23" eb="24">
      <t>ラン</t>
    </rPh>
    <rPh sb="25" eb="27">
      <t>キサイ</t>
    </rPh>
    <rPh sb="29" eb="30">
      <t>クダ</t>
    </rPh>
    <phoneticPr fontId="3"/>
  </si>
  <si>
    <t>～</t>
    <phoneticPr fontId="3"/>
  </si>
  <si>
    <t>施設の場合は施設名称（パイプハウス、鉄骨ハウス、牛舎等）、大きさ（面積または間口×長さ等）、棟数を、機械の場合は機械名称（トラクター、コンバイン、田植機等）、規模（出力数、刈幅等）、台数を記載して下さい。</t>
    <rPh sb="0" eb="2">
      <t>シセツ</t>
    </rPh>
    <rPh sb="3" eb="5">
      <t>バアイ</t>
    </rPh>
    <rPh sb="6" eb="8">
      <t>シセツ</t>
    </rPh>
    <rPh sb="8" eb="10">
      <t>メイショウ</t>
    </rPh>
    <rPh sb="18" eb="20">
      <t>テッコツ</t>
    </rPh>
    <rPh sb="24" eb="26">
      <t>ギュウシャ</t>
    </rPh>
    <rPh sb="26" eb="27">
      <t>トウ</t>
    </rPh>
    <rPh sb="29" eb="30">
      <t>オオ</t>
    </rPh>
    <rPh sb="33" eb="35">
      <t>メンセキ</t>
    </rPh>
    <rPh sb="38" eb="40">
      <t>マグチ</t>
    </rPh>
    <rPh sb="41" eb="42">
      <t>ナガ</t>
    </rPh>
    <rPh sb="43" eb="44">
      <t>ナド</t>
    </rPh>
    <rPh sb="46" eb="47">
      <t>ムネ</t>
    </rPh>
    <rPh sb="47" eb="48">
      <t>スウ</t>
    </rPh>
    <rPh sb="50" eb="52">
      <t>キカイ</t>
    </rPh>
    <rPh sb="53" eb="55">
      <t>バアイ</t>
    </rPh>
    <rPh sb="56" eb="58">
      <t>キカイ</t>
    </rPh>
    <rPh sb="58" eb="60">
      <t>メイショウ</t>
    </rPh>
    <rPh sb="73" eb="76">
      <t>タウエキ</t>
    </rPh>
    <rPh sb="76" eb="77">
      <t>トウ</t>
    </rPh>
    <rPh sb="79" eb="81">
      <t>キボ</t>
    </rPh>
    <rPh sb="82" eb="84">
      <t>シュツリョク</t>
    </rPh>
    <rPh sb="84" eb="85">
      <t>スウ</t>
    </rPh>
    <rPh sb="86" eb="87">
      <t>カ</t>
    </rPh>
    <rPh sb="87" eb="88">
      <t>ハバ</t>
    </rPh>
    <rPh sb="88" eb="89">
      <t>トウ</t>
    </rPh>
    <rPh sb="91" eb="93">
      <t>ダイスウ</t>
    </rPh>
    <rPh sb="94" eb="96">
      <t>キサイ</t>
    </rPh>
    <rPh sb="98" eb="99">
      <t>クダ</t>
    </rPh>
    <phoneticPr fontId="3"/>
  </si>
  <si>
    <t>施設が園芸施設共済の対象施設である場合は、園芸施設共済への加入の有無にかかわらず「共済対象施設」「施設の経過年数」をプルダウンメニューから選択して下さい。
園芸施設共済に加入している場合は、その支払通知書に記載された棟番号を転記して下さい。</t>
    <rPh sb="0" eb="2">
      <t>シセツ</t>
    </rPh>
    <rPh sb="3" eb="5">
      <t>エンゲイ</t>
    </rPh>
    <rPh sb="5" eb="7">
      <t>シセツ</t>
    </rPh>
    <rPh sb="7" eb="9">
      <t>キョウサイ</t>
    </rPh>
    <rPh sb="10" eb="12">
      <t>タイショウ</t>
    </rPh>
    <rPh sb="12" eb="14">
      <t>シセツ</t>
    </rPh>
    <rPh sb="17" eb="19">
      <t>バアイ</t>
    </rPh>
    <rPh sb="21" eb="23">
      <t>エンゲイ</t>
    </rPh>
    <rPh sb="23" eb="25">
      <t>シセツ</t>
    </rPh>
    <rPh sb="25" eb="27">
      <t>キョウサイ</t>
    </rPh>
    <rPh sb="29" eb="31">
      <t>カニュウ</t>
    </rPh>
    <rPh sb="32" eb="34">
      <t>ウム</t>
    </rPh>
    <rPh sb="41" eb="43">
      <t>キョウサイ</t>
    </rPh>
    <rPh sb="43" eb="45">
      <t>タイショウ</t>
    </rPh>
    <rPh sb="45" eb="47">
      <t>シセツ</t>
    </rPh>
    <rPh sb="49" eb="51">
      <t>シセツ</t>
    </rPh>
    <rPh sb="52" eb="54">
      <t>ケイカ</t>
    </rPh>
    <rPh sb="54" eb="56">
      <t>ネンスウ</t>
    </rPh>
    <rPh sb="69" eb="71">
      <t>センタク</t>
    </rPh>
    <rPh sb="73" eb="74">
      <t>クダ</t>
    </rPh>
    <rPh sb="78" eb="80">
      <t>エンゲイ</t>
    </rPh>
    <rPh sb="80" eb="82">
      <t>シセツ</t>
    </rPh>
    <rPh sb="82" eb="84">
      <t>キョウサイ</t>
    </rPh>
    <rPh sb="85" eb="87">
      <t>カニュウ</t>
    </rPh>
    <rPh sb="91" eb="93">
      <t>バアイ</t>
    </rPh>
    <rPh sb="97" eb="99">
      <t>シハラ</t>
    </rPh>
    <rPh sb="99" eb="102">
      <t>ツウチショ</t>
    </rPh>
    <rPh sb="103" eb="105">
      <t>キサイ</t>
    </rPh>
    <rPh sb="108" eb="109">
      <t>ムネ</t>
    </rPh>
    <rPh sb="109" eb="111">
      <t>バンゴウ</t>
    </rPh>
    <rPh sb="112" eb="114">
      <t>テンキ</t>
    </rPh>
    <rPh sb="116" eb="117">
      <t>クダ</t>
    </rPh>
    <phoneticPr fontId="3"/>
  </si>
  <si>
    <t>事業費</t>
    <rPh sb="0" eb="3">
      <t>ジギョウヒ</t>
    </rPh>
    <phoneticPr fontId="3"/>
  </si>
  <si>
    <t>助成金</t>
    <rPh sb="0" eb="3">
      <t>ジョセイキン</t>
    </rPh>
    <phoneticPr fontId="3"/>
  </si>
  <si>
    <t>自動計算になっているので入力しないで下さい。</t>
    <rPh sb="0" eb="2">
      <t>ジドウ</t>
    </rPh>
    <rPh sb="2" eb="4">
      <t>ケイサン</t>
    </rPh>
    <rPh sb="12" eb="14">
      <t>ニュウリョク</t>
    </rPh>
    <rPh sb="18" eb="19">
      <t>クダ</t>
    </rPh>
    <phoneticPr fontId="3"/>
  </si>
  <si>
    <t>地方単独事業(補助金分)活用状況</t>
    <phoneticPr fontId="3"/>
  </si>
  <si>
    <t>地方公共団体が上乗せ措置を実施する場合は、都道府県、市町村毎に措置される額を記載して下さい。</t>
    <rPh sb="0" eb="2">
      <t>チホウ</t>
    </rPh>
    <rPh sb="2" eb="4">
      <t>コウキョウ</t>
    </rPh>
    <rPh sb="4" eb="6">
      <t>ダンタイ</t>
    </rPh>
    <rPh sb="7" eb="9">
      <t>ウワノ</t>
    </rPh>
    <rPh sb="10" eb="12">
      <t>ソチ</t>
    </rPh>
    <rPh sb="13" eb="15">
      <t>ジッシ</t>
    </rPh>
    <rPh sb="17" eb="19">
      <t>バアイ</t>
    </rPh>
    <rPh sb="21" eb="25">
      <t>トドウフケン</t>
    </rPh>
    <rPh sb="26" eb="29">
      <t>シチョウソン</t>
    </rPh>
    <rPh sb="29" eb="30">
      <t>ゴト</t>
    </rPh>
    <rPh sb="31" eb="33">
      <t>ソチ</t>
    </rPh>
    <rPh sb="36" eb="37">
      <t>ガク</t>
    </rPh>
    <rPh sb="38" eb="40">
      <t>キサイ</t>
    </rPh>
    <rPh sb="42" eb="43">
      <t>クダ</t>
    </rPh>
    <phoneticPr fontId="3"/>
  </si>
  <si>
    <t>自己資金</t>
    <rPh sb="0" eb="2">
      <t>ジコ</t>
    </rPh>
    <rPh sb="2" eb="4">
      <t>シキン</t>
    </rPh>
    <phoneticPr fontId="3"/>
  </si>
  <si>
    <t>自動計算になっています。
事業費－助成金－地方単独事業－融資額</t>
    <rPh sb="0" eb="2">
      <t>ジドウ</t>
    </rPh>
    <rPh sb="2" eb="4">
      <t>ケイサン</t>
    </rPh>
    <rPh sb="13" eb="16">
      <t>ジギョウヒ</t>
    </rPh>
    <rPh sb="17" eb="20">
      <t>ジョセイキン</t>
    </rPh>
    <rPh sb="21" eb="23">
      <t>チホウ</t>
    </rPh>
    <rPh sb="23" eb="25">
      <t>タンドク</t>
    </rPh>
    <rPh sb="25" eb="27">
      <t>ジギョウ</t>
    </rPh>
    <rPh sb="28" eb="31">
      <t>ユウシガク</t>
    </rPh>
    <phoneticPr fontId="3"/>
  </si>
  <si>
    <t>融資を活用する場合は「整理番号」シートから該当する数字を整理番号欄に記載して下さい。</t>
    <rPh sb="0" eb="2">
      <t>ユウシ</t>
    </rPh>
    <rPh sb="3" eb="5">
      <t>カツヨウ</t>
    </rPh>
    <rPh sb="7" eb="9">
      <t>バアイ</t>
    </rPh>
    <rPh sb="11" eb="13">
      <t>セイリ</t>
    </rPh>
    <rPh sb="13" eb="15">
      <t>バンゴウ</t>
    </rPh>
    <rPh sb="21" eb="23">
      <t>ガイトウ</t>
    </rPh>
    <rPh sb="25" eb="27">
      <t>スウジ</t>
    </rPh>
    <rPh sb="28" eb="30">
      <t>セイリ</t>
    </rPh>
    <rPh sb="30" eb="32">
      <t>バンゴウ</t>
    </rPh>
    <rPh sb="32" eb="33">
      <t>ラン</t>
    </rPh>
    <rPh sb="34" eb="36">
      <t>キサイ</t>
    </rPh>
    <rPh sb="38" eb="39">
      <t>クダ</t>
    </rPh>
    <phoneticPr fontId="3"/>
  </si>
  <si>
    <t>機関保証活用状況</t>
    <phoneticPr fontId="3"/>
  </si>
  <si>
    <t>追加的信用供与補助事業を実施する場合は、「追加的信用供与事業活用の有無」欄に「１」を記載し、「保証希望融資額欄」に保証を受けようとする融資額を記載して下さい。
（追加的信用供与補助事業を実施しない場合は空欄のままとして下さい。）</t>
    <rPh sb="0" eb="3">
      <t>ツイカテキ</t>
    </rPh>
    <rPh sb="3" eb="5">
      <t>シンヨウ</t>
    </rPh>
    <rPh sb="5" eb="7">
      <t>キョウヨ</t>
    </rPh>
    <rPh sb="7" eb="9">
      <t>ホジョ</t>
    </rPh>
    <rPh sb="9" eb="11">
      <t>ジギョウ</t>
    </rPh>
    <rPh sb="12" eb="14">
      <t>ジッシ</t>
    </rPh>
    <rPh sb="16" eb="18">
      <t>バアイ</t>
    </rPh>
    <rPh sb="36" eb="37">
      <t>ラン</t>
    </rPh>
    <rPh sb="42" eb="44">
      <t>キサイ</t>
    </rPh>
    <rPh sb="47" eb="49">
      <t>ホショウ</t>
    </rPh>
    <rPh sb="49" eb="51">
      <t>キボウ</t>
    </rPh>
    <rPh sb="51" eb="54">
      <t>ユウシガク</t>
    </rPh>
    <rPh sb="54" eb="55">
      <t>ラン</t>
    </rPh>
    <rPh sb="57" eb="59">
      <t>ホショウ</t>
    </rPh>
    <rPh sb="60" eb="61">
      <t>ウ</t>
    </rPh>
    <rPh sb="67" eb="70">
      <t>ユウシガク</t>
    </rPh>
    <rPh sb="71" eb="73">
      <t>キサイ</t>
    </rPh>
    <rPh sb="75" eb="76">
      <t>クダ</t>
    </rPh>
    <rPh sb="81" eb="84">
      <t>ツイカテキ</t>
    </rPh>
    <rPh sb="84" eb="86">
      <t>シンヨウ</t>
    </rPh>
    <rPh sb="86" eb="88">
      <t>キョウヨ</t>
    </rPh>
    <rPh sb="88" eb="90">
      <t>ホジョ</t>
    </rPh>
    <rPh sb="90" eb="92">
      <t>ジギョウ</t>
    </rPh>
    <rPh sb="93" eb="95">
      <t>ジッシ</t>
    </rPh>
    <rPh sb="98" eb="100">
      <t>バアイ</t>
    </rPh>
    <rPh sb="101" eb="103">
      <t>クウラン</t>
    </rPh>
    <rPh sb="109" eb="110">
      <t>クダ</t>
    </rPh>
    <phoneticPr fontId="3"/>
  </si>
  <si>
    <t>融資主体型補助事業（台風第15号関係）の要望地区個別表（Ｂ表）要望地区個別表作成にあたっての注意点</t>
    <rPh sb="0" eb="2">
      <t>ユウシ</t>
    </rPh>
    <rPh sb="2" eb="5">
      <t>シュタイガタ</t>
    </rPh>
    <rPh sb="5" eb="7">
      <t>ホジョ</t>
    </rPh>
    <rPh sb="7" eb="9">
      <t>ジギョウ</t>
    </rPh>
    <rPh sb="10" eb="12">
      <t>タイフウ</t>
    </rPh>
    <rPh sb="12" eb="13">
      <t>ダイ</t>
    </rPh>
    <rPh sb="15" eb="16">
      <t>ゴウ</t>
    </rPh>
    <rPh sb="16" eb="18">
      <t>カンケイ</t>
    </rPh>
    <rPh sb="20" eb="22">
      <t>ヨウボウ</t>
    </rPh>
    <rPh sb="22" eb="24">
      <t>チク</t>
    </rPh>
    <rPh sb="24" eb="26">
      <t>コベツ</t>
    </rPh>
    <rPh sb="26" eb="27">
      <t>ヒョウ</t>
    </rPh>
    <rPh sb="29" eb="30">
      <t>ヒョウ</t>
    </rPh>
    <rPh sb="31" eb="33">
      <t>ヨウボウ</t>
    </rPh>
    <rPh sb="33" eb="35">
      <t>チク</t>
    </rPh>
    <rPh sb="35" eb="37">
      <t>コベツ</t>
    </rPh>
    <rPh sb="37" eb="38">
      <t>ヒョウ</t>
    </rPh>
    <rPh sb="38" eb="40">
      <t>サクセイ</t>
    </rPh>
    <rPh sb="46" eb="49">
      <t>チュウイテン</t>
    </rPh>
    <phoneticPr fontId="3"/>
  </si>
  <si>
    <t>①　対象者区分</t>
    <rPh sb="5" eb="7">
      <t>クブン</t>
    </rPh>
    <phoneticPr fontId="3"/>
  </si>
  <si>
    <t>②　農業者の詳細</t>
    <rPh sb="2" eb="5">
      <t>ノウギョウシャ</t>
    </rPh>
    <rPh sb="6" eb="8">
      <t>ショウサイ</t>
    </rPh>
    <phoneticPr fontId="3"/>
  </si>
  <si>
    <t>⑤　原形復旧の有無</t>
    <rPh sb="2" eb="4">
      <t>ゲンケイ</t>
    </rPh>
    <rPh sb="4" eb="6">
      <t>フッキュウ</t>
    </rPh>
    <rPh sb="7" eb="9">
      <t>ウム</t>
    </rPh>
    <phoneticPr fontId="3"/>
  </si>
  <si>
    <t>地方単独事業(補助金分)活用状況</t>
    <rPh sb="0" eb="2">
      <t>チホウ</t>
    </rPh>
    <rPh sb="2" eb="4">
      <t>タンドク</t>
    </rPh>
    <rPh sb="4" eb="6">
      <t>ジギョウ</t>
    </rPh>
    <rPh sb="7" eb="10">
      <t>ホジョキン</t>
    </rPh>
    <rPh sb="10" eb="11">
      <t>ブン</t>
    </rPh>
    <rPh sb="12" eb="14">
      <t>カツヨウ</t>
    </rPh>
    <rPh sb="14" eb="16">
      <t>ジョウキョウ</t>
    </rPh>
    <phoneticPr fontId="3"/>
  </si>
  <si>
    <t>加入している</t>
    <rPh sb="0" eb="2">
      <t>カニュウ</t>
    </rPh>
    <phoneticPr fontId="3"/>
  </si>
  <si>
    <t>加入していない</t>
    <rPh sb="0" eb="2">
      <t>カニュウ</t>
    </rPh>
    <phoneticPr fontId="3"/>
  </si>
  <si>
    <t>原形復旧に該当する</t>
    <rPh sb="0" eb="2">
      <t>ゲンケイ</t>
    </rPh>
    <rPh sb="2" eb="4">
      <t>フッキュウ</t>
    </rPh>
    <rPh sb="5" eb="7">
      <t>ガイトウ</t>
    </rPh>
    <phoneticPr fontId="3"/>
  </si>
  <si>
    <t>原形復旧に該当しない</t>
    <rPh sb="0" eb="2">
      <t>ゲンケイ</t>
    </rPh>
    <rPh sb="2" eb="4">
      <t>フッキュウ</t>
    </rPh>
    <rPh sb="5" eb="7">
      <t>ガイトウ</t>
    </rPh>
    <phoneticPr fontId="3"/>
  </si>
  <si>
    <t>ハウス（パイプ）</t>
    <phoneticPr fontId="3"/>
  </si>
  <si>
    <t>ハウス（鉄骨）</t>
    <rPh sb="4" eb="6">
      <t>テッコツ</t>
    </rPh>
    <phoneticPr fontId="3"/>
  </si>
  <si>
    <t>ハウス（ガラス）</t>
    <phoneticPr fontId="3"/>
  </si>
  <si>
    <t>乾燥調整施設</t>
    <rPh sb="0" eb="2">
      <t>カンソウ</t>
    </rPh>
    <rPh sb="2" eb="4">
      <t>チョウセイ</t>
    </rPh>
    <rPh sb="4" eb="6">
      <t>シセツ</t>
    </rPh>
    <phoneticPr fontId="3"/>
  </si>
  <si>
    <t>農機具格納庫</t>
    <rPh sb="0" eb="3">
      <t>ノウキグ</t>
    </rPh>
    <rPh sb="3" eb="6">
      <t>カクノウコ</t>
    </rPh>
    <phoneticPr fontId="3"/>
  </si>
  <si>
    <t>トラクター</t>
    <phoneticPr fontId="3"/>
  </si>
  <si>
    <t>田植機</t>
    <rPh sb="0" eb="3">
      <t>タウエキ</t>
    </rPh>
    <phoneticPr fontId="3"/>
  </si>
  <si>
    <t>コンバイン</t>
    <phoneticPr fontId="3"/>
  </si>
  <si>
    <t>管理機</t>
    <rPh sb="0" eb="3">
      <t>カンリキ</t>
    </rPh>
    <phoneticPr fontId="3"/>
  </si>
  <si>
    <t>アタッチメント</t>
    <phoneticPr fontId="3"/>
  </si>
  <si>
    <t>その他機械</t>
    <rPh sb="2" eb="3">
      <t>タ</t>
    </rPh>
    <rPh sb="3" eb="5">
      <t>キカイ</t>
    </rPh>
    <phoneticPr fontId="3"/>
  </si>
  <si>
    <t>③　被害を受けた施設等</t>
    <rPh sb="2" eb="4">
      <t>ヒガイ</t>
    </rPh>
    <rPh sb="5" eb="6">
      <t>ウ</t>
    </rPh>
    <rPh sb="8" eb="10">
      <t>シセツ</t>
    </rPh>
    <rPh sb="10" eb="11">
      <t>トウ</t>
    </rPh>
    <phoneticPr fontId="3"/>
  </si>
  <si>
    <t>④　園芸施設共済加入の有無</t>
    <rPh sb="2" eb="4">
      <t>エンゲイ</t>
    </rPh>
    <rPh sb="4" eb="6">
      <t>シセツ</t>
    </rPh>
    <rPh sb="6" eb="8">
      <t>キョウサイ</t>
    </rPh>
    <rPh sb="8" eb="10">
      <t>カニュウ</t>
    </rPh>
    <rPh sb="11" eb="13">
      <t>ウム</t>
    </rPh>
    <phoneticPr fontId="3"/>
  </si>
  <si>
    <t>生産・流通関係</t>
    <rPh sb="0" eb="2">
      <t>セイサン</t>
    </rPh>
    <rPh sb="3" eb="5">
      <t>リュウツウ</t>
    </rPh>
    <rPh sb="5" eb="7">
      <t>カンケイ</t>
    </rPh>
    <phoneticPr fontId="3"/>
  </si>
  <si>
    <t>畜産・酪農関係</t>
    <rPh sb="0" eb="2">
      <t>チクサン</t>
    </rPh>
    <rPh sb="3" eb="5">
      <t>ラクノウ</t>
    </rPh>
    <rPh sb="5" eb="7">
      <t>カンケイ</t>
    </rPh>
    <phoneticPr fontId="3"/>
  </si>
  <si>
    <t>⑥　整備内容</t>
    <phoneticPr fontId="3"/>
  </si>
  <si>
    <t>機械・施設名称、規模等</t>
    <rPh sb="0" eb="2">
      <t>キカイ</t>
    </rPh>
    <rPh sb="3" eb="5">
      <t>シセツ</t>
    </rPh>
    <rPh sb="5" eb="7">
      <t>メイショウ</t>
    </rPh>
    <rPh sb="8" eb="10">
      <t>キボ</t>
    </rPh>
    <rPh sb="10" eb="11">
      <t>トウ</t>
    </rPh>
    <phoneticPr fontId="3"/>
  </si>
  <si>
    <t>⑦　園芸施設共済における特定園芸施設及び附帯施設の時価現有率表</t>
    <rPh sb="2" eb="4">
      <t>エンゲイ</t>
    </rPh>
    <rPh sb="4" eb="6">
      <t>シセツ</t>
    </rPh>
    <rPh sb="6" eb="8">
      <t>キョウサイ</t>
    </rPh>
    <rPh sb="12" eb="14">
      <t>トクテイ</t>
    </rPh>
    <rPh sb="14" eb="16">
      <t>エンゲイ</t>
    </rPh>
    <rPh sb="16" eb="18">
      <t>シセツ</t>
    </rPh>
    <rPh sb="18" eb="19">
      <t>オヨ</t>
    </rPh>
    <rPh sb="20" eb="22">
      <t>フタイ</t>
    </rPh>
    <rPh sb="22" eb="24">
      <t>シセツ</t>
    </rPh>
    <rPh sb="25" eb="27">
      <t>ジカ</t>
    </rPh>
    <rPh sb="27" eb="29">
      <t>ゲンユウ</t>
    </rPh>
    <rPh sb="29" eb="30">
      <t>リツ</t>
    </rPh>
    <rPh sb="30" eb="31">
      <t>ヒョウ</t>
    </rPh>
    <phoneticPr fontId="3"/>
  </si>
  <si>
    <t>⑧　金融機関</t>
    <phoneticPr fontId="3"/>
  </si>
  <si>
    <t>⑨　融資（資金）種類</t>
    <phoneticPr fontId="3"/>
  </si>
  <si>
    <t>（１）対象者区分</t>
    <rPh sb="6" eb="8">
      <t>クブン</t>
    </rPh>
    <phoneticPr fontId="3"/>
  </si>
  <si>
    <r>
      <t>（２）農業者の詳細</t>
    </r>
    <r>
      <rPr>
        <sz val="9"/>
        <color rgb="FF0000FF"/>
        <rFont val="ＭＳ 明朝"/>
        <family val="1"/>
        <charset val="128"/>
      </rPr>
      <t/>
    </r>
    <rPh sb="3" eb="6">
      <t>ノウギョウシャ</t>
    </rPh>
    <rPh sb="7" eb="9">
      <t>ショウサイ</t>
    </rPh>
    <phoneticPr fontId="3"/>
  </si>
  <si>
    <t>（３）被害を受けた施設</t>
    <rPh sb="3" eb="5">
      <t>ヒガイ</t>
    </rPh>
    <rPh sb="6" eb="7">
      <t>ウ</t>
    </rPh>
    <rPh sb="9" eb="11">
      <t>シセツ</t>
    </rPh>
    <phoneticPr fontId="3"/>
  </si>
  <si>
    <t>（４）園芸施設共済加入の有無</t>
    <rPh sb="3" eb="5">
      <t>エンゲイ</t>
    </rPh>
    <rPh sb="5" eb="7">
      <t>シセツ</t>
    </rPh>
    <rPh sb="7" eb="9">
      <t>キョウサイ</t>
    </rPh>
    <rPh sb="9" eb="11">
      <t>カニュウ</t>
    </rPh>
    <rPh sb="12" eb="14">
      <t>ウム</t>
    </rPh>
    <phoneticPr fontId="3"/>
  </si>
  <si>
    <t>（５）原形復旧の有無</t>
    <rPh sb="3" eb="5">
      <t>ゲンケイ</t>
    </rPh>
    <rPh sb="5" eb="7">
      <t>フッキュウ</t>
    </rPh>
    <rPh sb="8" eb="10">
      <t>ウム</t>
    </rPh>
    <phoneticPr fontId="3"/>
  </si>
  <si>
    <t>（６）整備内容</t>
    <rPh sb="3" eb="5">
      <t>セイビ</t>
    </rPh>
    <rPh sb="5" eb="7">
      <t>ナイヨウ</t>
    </rPh>
    <phoneticPr fontId="3"/>
  </si>
  <si>
    <r>
      <t>（７）共済対象施設の状況</t>
    </r>
    <r>
      <rPr>
        <sz val="9"/>
        <color rgb="FFFF0000"/>
        <rFont val="ＭＳ 明朝"/>
        <family val="1"/>
        <charset val="128"/>
      </rPr>
      <t>※</t>
    </r>
    <phoneticPr fontId="3"/>
  </si>
  <si>
    <t>（８）金融機関</t>
    <rPh sb="3" eb="5">
      <t>キンユウ</t>
    </rPh>
    <rPh sb="5" eb="7">
      <t>キカン</t>
    </rPh>
    <phoneticPr fontId="3"/>
  </si>
  <si>
    <t>（９）金融（資金）種類</t>
    <rPh sb="3" eb="5">
      <t>キンユウ</t>
    </rPh>
    <rPh sb="6" eb="8">
      <t>シキン</t>
    </rPh>
    <rPh sb="9" eb="11">
      <t>シュルイ</t>
    </rPh>
    <phoneticPr fontId="3"/>
  </si>
  <si>
    <t>（１）対象者区分</t>
    <rPh sb="3" eb="6">
      <t>タイショウシャ</t>
    </rPh>
    <rPh sb="6" eb="8">
      <t>クブン</t>
    </rPh>
    <phoneticPr fontId="3"/>
  </si>
  <si>
    <t>（７）共済対象施設の状況</t>
    <rPh sb="3" eb="5">
      <t>キョウサイ</t>
    </rPh>
    <rPh sb="5" eb="7">
      <t>タイショウ</t>
    </rPh>
    <rPh sb="7" eb="9">
      <t>シセツ</t>
    </rPh>
    <rPh sb="10" eb="12">
      <t>ジョウキョウ</t>
    </rPh>
    <phoneticPr fontId="3"/>
  </si>
  <si>
    <t>（８）金融機関
（９）融資（資金）種類</t>
    <rPh sb="3" eb="5">
      <t>キンユウ</t>
    </rPh>
    <rPh sb="5" eb="7">
      <t>キカン</t>
    </rPh>
    <phoneticPr fontId="3"/>
  </si>
  <si>
    <t>いちご、キャベツ</t>
    <phoneticPr fontId="3"/>
  </si>
  <si>
    <t>鉄骨ハウス修繕　●●棟　●●㎡</t>
    <rPh sb="0" eb="2">
      <t>テッコツ</t>
    </rPh>
    <rPh sb="5" eb="7">
      <t>シュウゼン</t>
    </rPh>
    <rPh sb="10" eb="11">
      <t>トウ</t>
    </rPh>
    <phoneticPr fontId="1"/>
  </si>
  <si>
    <t>育苗ハウス再建　１棟　●●㎡</t>
    <rPh sb="0" eb="2">
      <t>イクビョウ</t>
    </rPh>
    <rPh sb="5" eb="7">
      <t>サイケン</t>
    </rPh>
    <rPh sb="9" eb="10">
      <t>トウ</t>
    </rPh>
    <phoneticPr fontId="1"/>
  </si>
  <si>
    <t>□□　□□</t>
  </si>
  <si>
    <t>〇〇市</t>
    <rPh sb="2" eb="3">
      <t>シ</t>
    </rPh>
    <phoneticPr fontId="1"/>
  </si>
  <si>
    <t>〇〇</t>
  </si>
  <si>
    <t>〇〇</t>
    <phoneticPr fontId="3"/>
  </si>
  <si>
    <t>養鶏</t>
    <rPh sb="0" eb="2">
      <t>ヨウケイ</t>
    </rPh>
    <phoneticPr fontId="3"/>
  </si>
  <si>
    <t>水稲</t>
    <rPh sb="0" eb="2">
      <t>スイトウ</t>
    </rPh>
    <phoneticPr fontId="3"/>
  </si>
  <si>
    <t>(株)△△△△</t>
    <rPh sb="0" eb="3">
      <t>カブ</t>
    </rPh>
    <phoneticPr fontId="3"/>
  </si>
  <si>
    <t>(有)〇〇〇〇</t>
    <rPh sb="0" eb="3">
      <t>ユウ</t>
    </rPh>
    <phoneticPr fontId="3"/>
  </si>
  <si>
    <t>××××営農組合</t>
    <rPh sb="4" eb="6">
      <t>エイノウ</t>
    </rPh>
    <rPh sb="6" eb="8">
      <t>クミアイ</t>
    </rPh>
    <phoneticPr fontId="3"/>
  </si>
  <si>
    <t>畜舎修繕　●●棟　●●㎡</t>
    <rPh sb="0" eb="2">
      <t>チクシャ</t>
    </rPh>
    <rPh sb="2" eb="4">
      <t>シュウゼン</t>
    </rPh>
    <rPh sb="7" eb="8">
      <t>ムネ</t>
    </rPh>
    <phoneticPr fontId="1"/>
  </si>
  <si>
    <t>乾燥調製施設再建　１棟　●●㎡</t>
    <rPh sb="0" eb="2">
      <t>カンソウ</t>
    </rPh>
    <rPh sb="2" eb="4">
      <t>チョウセイ</t>
    </rPh>
    <rPh sb="4" eb="6">
      <t>シセツ</t>
    </rPh>
    <rPh sb="6" eb="8">
      <t>サイケン</t>
    </rPh>
    <rPh sb="10" eb="11">
      <t>ムネ</t>
    </rPh>
    <phoneticPr fontId="1"/>
  </si>
  <si>
    <t>ﾌﾟﾗｽﾁｯｸﾊｳｽⅢ類～Ⅴ類及びⅦ類鉄骨</t>
  </si>
  <si>
    <t>原型復旧相当事業費</t>
    <rPh sb="0" eb="2">
      <t>ゲンケイ</t>
    </rPh>
    <rPh sb="2" eb="4">
      <t>フッキュウ</t>
    </rPh>
    <rPh sb="4" eb="6">
      <t>ソウトウ</t>
    </rPh>
    <rPh sb="6" eb="9">
      <t>ジギョウヒ</t>
    </rPh>
    <phoneticPr fontId="3"/>
  </si>
  <si>
    <t>再建当にかかる事業費を記載して下さい。</t>
    <rPh sb="0" eb="2">
      <t>サイケン</t>
    </rPh>
    <rPh sb="2" eb="3">
      <t>トウ</t>
    </rPh>
    <rPh sb="7" eb="10">
      <t>ジギョウヒ</t>
    </rPh>
    <rPh sb="11" eb="13">
      <t>キサイ</t>
    </rPh>
    <rPh sb="15" eb="16">
      <t>クダ</t>
    </rPh>
    <phoneticPr fontId="3"/>
  </si>
  <si>
    <t>上記事業費のうち、原型復旧相当分の事業費を記載してください。</t>
    <rPh sb="0" eb="2">
      <t>ジョウキ</t>
    </rPh>
    <rPh sb="2" eb="5">
      <t>ジギョウヒ</t>
    </rPh>
    <rPh sb="9" eb="11">
      <t>ゲンケイ</t>
    </rPh>
    <rPh sb="11" eb="13">
      <t>フッキュウ</t>
    </rPh>
    <rPh sb="13" eb="15">
      <t>ソウトウ</t>
    </rPh>
    <rPh sb="15" eb="16">
      <t>ブン</t>
    </rPh>
    <rPh sb="17" eb="20">
      <t>ジギョウヒ</t>
    </rPh>
    <rPh sb="21" eb="23">
      <t>キサイ</t>
    </rPh>
    <phoneticPr fontId="3"/>
  </si>
  <si>
    <t>事業費</t>
    <rPh sb="0" eb="3">
      <t>ジギョウヒ</t>
    </rPh>
    <phoneticPr fontId="3"/>
  </si>
  <si>
    <t>原型復旧相当事業費</t>
    <rPh sb="0" eb="2">
      <t>ゲンケイ</t>
    </rPh>
    <rPh sb="2" eb="4">
      <t>フッキュウ</t>
    </rPh>
    <rPh sb="4" eb="6">
      <t>ソウトウ</t>
    </rPh>
    <rPh sb="6" eb="9">
      <t>ジギョウヒ</t>
    </rPh>
    <phoneticPr fontId="3"/>
  </si>
  <si>
    <t>10年未満</t>
  </si>
  <si>
    <t>12年未満</t>
  </si>
  <si>
    <t>助成率</t>
    <rPh sb="0" eb="3">
      <t>ジョセイリツ</t>
    </rPh>
    <phoneticPr fontId="3"/>
  </si>
  <si>
    <t>〔様式２－２〕</t>
    <rPh sb="1" eb="3">
      <t>ヨウシキ</t>
    </rPh>
    <phoneticPr fontId="3"/>
  </si>
  <si>
    <t>ﾌﾟﾗｽﾁｯｸﾊｳｽⅡ類ﾊﾟｲﾌﾟ</t>
  </si>
  <si>
    <t>Ⅱ類ﾊﾟｲﾌﾟ</t>
    <rPh sb="1" eb="2">
      <t>ルイ</t>
    </rPh>
    <phoneticPr fontId="3"/>
  </si>
  <si>
    <t>特定園芸施設共済のうち特定園芸施設及び附帯施設の共済金支払額の合計</t>
    <rPh sb="0" eb="2">
      <t>トクテイ</t>
    </rPh>
    <rPh sb="2" eb="4">
      <t>エンゲイ</t>
    </rPh>
    <rPh sb="4" eb="6">
      <t>シセツ</t>
    </rPh>
    <rPh sb="6" eb="8">
      <t>キョウサイ</t>
    </rPh>
    <rPh sb="11" eb="13">
      <t>トクテイ</t>
    </rPh>
    <rPh sb="13" eb="15">
      <t>エンゲイ</t>
    </rPh>
    <rPh sb="15" eb="17">
      <t>シセツ</t>
    </rPh>
    <rPh sb="17" eb="18">
      <t>オヨ</t>
    </rPh>
    <rPh sb="19" eb="21">
      <t>フタイ</t>
    </rPh>
    <rPh sb="21" eb="23">
      <t>シセツ</t>
    </rPh>
    <rPh sb="24" eb="27">
      <t>キョウサイキン</t>
    </rPh>
    <rPh sb="27" eb="29">
      <t>シハライ</t>
    </rPh>
    <rPh sb="29" eb="30">
      <t>ガク</t>
    </rPh>
    <rPh sb="31" eb="33">
      <t>ゴウケイ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</si>
</sst>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0.0%"/>
    <numFmt numFmtId="177" formatCode="#,##0.00000;[Red]\-#,##0.00000"/>
    <numFmt numFmtId="178" formatCode="_ * #,##0_ ;_ * \-#,##0_ ;_ * &quot;&quot;_ ;_ @_ "/>
  </numFmts>
  <fonts count="27">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9"/>
      <name val="ＭＳ 明朝"/>
      <family val="1"/>
      <charset val="128"/>
    </font>
    <font>
      <sz val="11"/>
      <name val="ＭＳ 明朝"/>
      <family val="1"/>
      <charset val="128"/>
    </font>
    <font>
      <sz val="6"/>
      <name val="ＭＳ Ｐゴシック"/>
      <family val="2"/>
      <charset val="128"/>
      <scheme val="minor"/>
    </font>
    <font>
      <sz val="11"/>
      <name val="ＭＳ Ｐゴシック"/>
      <family val="2"/>
      <charset val="128"/>
      <scheme val="minor"/>
    </font>
    <font>
      <sz val="8"/>
      <name val="ＭＳ 明朝"/>
      <family val="1"/>
      <charset val="128"/>
    </font>
    <font>
      <b/>
      <sz val="8"/>
      <name val="ＭＳ 明朝"/>
      <family val="1"/>
      <charset val="128"/>
    </font>
    <font>
      <b/>
      <sz val="9"/>
      <name val="ＭＳ 明朝"/>
      <family val="1"/>
      <charset val="128"/>
    </font>
    <font>
      <b/>
      <sz val="11"/>
      <name val="ＭＳ 明朝"/>
      <family val="1"/>
      <charset val="128"/>
    </font>
    <font>
      <sz val="14"/>
      <name val="ＭＳ 明朝"/>
      <family val="1"/>
      <charset val="128"/>
    </font>
    <font>
      <sz val="9"/>
      <name val="ＭＳ Ｐゴシック"/>
      <family val="2"/>
      <charset val="128"/>
      <scheme val="minor"/>
    </font>
    <font>
      <sz val="8"/>
      <color theme="0"/>
      <name val="ＭＳ 明朝"/>
      <family val="1"/>
      <charset val="128"/>
    </font>
    <font>
      <sz val="9"/>
      <color rgb="FF0000FF"/>
      <name val="ＭＳ 明朝"/>
      <family val="1"/>
      <charset val="128"/>
    </font>
    <font>
      <u/>
      <sz val="8"/>
      <name val="ＭＳ 明朝"/>
      <family val="1"/>
      <charset val="128"/>
    </font>
    <font>
      <sz val="8"/>
      <name val="ＭＳ Ｐゴシック"/>
      <family val="2"/>
      <charset val="128"/>
      <scheme val="minor"/>
    </font>
    <font>
      <u/>
      <sz val="9"/>
      <name val="ＭＳ 明朝"/>
      <family val="1"/>
      <charset val="128"/>
    </font>
    <font>
      <b/>
      <sz val="9"/>
      <color rgb="FFFF0000"/>
      <name val="ＭＳ Ｐ明朝"/>
      <family val="1"/>
      <charset val="128"/>
    </font>
    <font>
      <sz val="9"/>
      <name val="ＭＳ Ｐ明朝"/>
      <family val="1"/>
      <charset val="128"/>
    </font>
    <font>
      <sz val="8"/>
      <name val="ＭＳ Ｐ明朝"/>
      <family val="1"/>
      <charset val="128"/>
    </font>
    <font>
      <sz val="9"/>
      <color rgb="FFFF0000"/>
      <name val="ＭＳ 明朝"/>
      <family val="1"/>
      <charset val="128"/>
    </font>
    <font>
      <sz val="11"/>
      <color theme="1"/>
      <name val="ＭＳ Ｐゴシック"/>
      <family val="3"/>
      <charset val="128"/>
      <scheme val="minor"/>
    </font>
    <font>
      <b/>
      <sz val="12"/>
      <color theme="1"/>
      <name val="ＭＳ Ｐゴシック"/>
      <family val="3"/>
      <charset val="128"/>
      <scheme val="minor"/>
    </font>
    <font>
      <b/>
      <sz val="16"/>
      <name val="ＭＳ Ｐゴシック"/>
      <family val="3"/>
      <charset val="128"/>
    </font>
  </fonts>
  <fills count="15">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indexed="22"/>
        <bgColor indexed="64"/>
      </patternFill>
    </fill>
    <fill>
      <patternFill patternType="solid">
        <fgColor theme="9" tint="0.59999389629810485"/>
        <bgColor indexed="64"/>
      </patternFill>
    </fill>
    <fill>
      <patternFill patternType="solid">
        <fgColor rgb="FFFFFF99"/>
        <bgColor indexed="64"/>
      </patternFill>
    </fill>
    <fill>
      <patternFill patternType="solid">
        <fgColor rgb="FFCCFFFF"/>
        <bgColor indexed="64"/>
      </patternFill>
    </fill>
    <fill>
      <patternFill patternType="solid">
        <fgColor theme="1" tint="4.9989318521683403E-2"/>
        <bgColor indexed="64"/>
      </patternFill>
    </fill>
    <fill>
      <patternFill patternType="solid">
        <fgColor theme="0"/>
        <bgColor indexed="64"/>
      </patternFill>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3"/>
        <bgColor indexed="64"/>
      </patternFill>
    </fill>
  </fills>
  <borders count="71">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diagonalUp="1">
      <left style="thin">
        <color indexed="64"/>
      </left>
      <right style="medium">
        <color indexed="64"/>
      </right>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dotted">
        <color indexed="64"/>
      </left>
      <right style="thin">
        <color indexed="64"/>
      </right>
      <top/>
      <bottom style="medium">
        <color indexed="64"/>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style="thin">
        <color indexed="64"/>
      </right>
      <top/>
      <bottom style="dotted">
        <color indexed="64"/>
      </bottom>
      <diagonal/>
    </border>
    <border>
      <left style="dotted">
        <color indexed="64"/>
      </left>
      <right style="thin">
        <color indexed="64"/>
      </right>
      <top style="dotted">
        <color indexed="64"/>
      </top>
      <bottom/>
      <diagonal/>
    </border>
    <border>
      <left style="thin">
        <color indexed="64"/>
      </left>
      <right style="dotted">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0">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9" fontId="2" fillId="0" borderId="0" applyFont="0" applyFill="0" applyBorder="0" applyAlignment="0" applyProtection="0">
      <alignment vertical="center"/>
    </xf>
    <xf numFmtId="6" fontId="2" fillId="0" borderId="0" applyFont="0" applyFill="0" applyBorder="0" applyAlignment="0" applyProtection="0">
      <alignment vertical="center"/>
    </xf>
    <xf numFmtId="0" fontId="13" fillId="0" borderId="0"/>
    <xf numFmtId="0" fontId="24"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424">
    <xf numFmtId="0" fontId="0" fillId="0" borderId="0" xfId="0">
      <alignment vertical="center"/>
    </xf>
    <xf numFmtId="0" fontId="4" fillId="5" borderId="16" xfId="1" applyFont="1" applyFill="1" applyBorder="1" applyProtection="1">
      <alignment vertical="center"/>
      <protection locked="0"/>
    </xf>
    <xf numFmtId="0" fontId="4" fillId="5" borderId="17" xfId="1" applyFont="1" applyFill="1" applyBorder="1" applyProtection="1">
      <alignment vertical="center"/>
      <protection locked="0"/>
    </xf>
    <xf numFmtId="0" fontId="4" fillId="0" borderId="11" xfId="1" applyFont="1" applyBorder="1" applyProtection="1">
      <alignment vertical="center"/>
      <protection locked="0"/>
    </xf>
    <xf numFmtId="0" fontId="4" fillId="0" borderId="12" xfId="1" applyFont="1" applyBorder="1" applyProtection="1">
      <alignment vertical="center"/>
      <protection locked="0"/>
    </xf>
    <xf numFmtId="0" fontId="4" fillId="0" borderId="11" xfId="1" applyFont="1" applyBorder="1" applyAlignment="1" applyProtection="1">
      <alignment horizontal="center" vertical="center"/>
      <protection locked="0"/>
    </xf>
    <xf numFmtId="0" fontId="4" fillId="3" borderId="3" xfId="1" applyFont="1" applyFill="1" applyBorder="1" applyAlignment="1" applyProtection="1">
      <alignment horizontal="center" vertical="center"/>
      <protection locked="0"/>
    </xf>
    <xf numFmtId="0" fontId="4" fillId="0" borderId="3" xfId="1" applyFont="1" applyBorder="1" applyProtection="1">
      <alignment vertical="center"/>
      <protection locked="0"/>
    </xf>
    <xf numFmtId="0" fontId="4" fillId="3" borderId="10" xfId="1" applyFont="1" applyFill="1" applyBorder="1" applyAlignment="1" applyProtection="1">
      <alignment horizontal="center" vertical="center"/>
      <protection locked="0"/>
    </xf>
    <xf numFmtId="0" fontId="4" fillId="0" borderId="10" xfId="1" applyFont="1" applyBorder="1" applyProtection="1">
      <alignment vertical="center"/>
      <protection locked="0"/>
    </xf>
    <xf numFmtId="38" fontId="4" fillId="0" borderId="11" xfId="2" applyFont="1" applyBorder="1" applyProtection="1">
      <alignment vertical="center"/>
      <protection locked="0"/>
    </xf>
    <xf numFmtId="38" fontId="4" fillId="0" borderId="11" xfId="2" applyFont="1" applyFill="1" applyBorder="1" applyProtection="1">
      <alignment vertical="center"/>
      <protection locked="0"/>
    </xf>
    <xf numFmtId="0" fontId="2" fillId="0" borderId="0" xfId="1" applyProtection="1">
      <alignment vertical="center"/>
      <protection locked="0"/>
    </xf>
    <xf numFmtId="0" fontId="4" fillId="2" borderId="0" xfId="1" applyFont="1" applyFill="1" applyProtection="1">
      <alignment vertical="center"/>
      <protection locked="0"/>
    </xf>
    <xf numFmtId="0" fontId="4" fillId="0" borderId="0" xfId="1" applyFont="1" applyProtection="1">
      <alignment vertical="center"/>
      <protection locked="0"/>
    </xf>
    <xf numFmtId="0" fontId="4" fillId="2" borderId="0" xfId="1" applyFont="1" applyFill="1" applyAlignment="1" applyProtection="1">
      <alignment horizontal="center" vertical="center"/>
      <protection locked="0"/>
    </xf>
    <xf numFmtId="0" fontId="4" fillId="2" borderId="0" xfId="1" applyFont="1" applyFill="1" applyAlignment="1" applyProtection="1">
      <alignment vertical="center" shrinkToFit="1"/>
      <protection locked="0"/>
    </xf>
    <xf numFmtId="0" fontId="4" fillId="2" borderId="0" xfId="1" applyFont="1" applyFill="1" applyAlignment="1" applyProtection="1">
      <alignment horizontal="center" vertical="center" shrinkToFit="1"/>
      <protection locked="0"/>
    </xf>
    <xf numFmtId="0" fontId="2" fillId="0" borderId="0" xfId="1" applyFont="1" applyProtection="1">
      <alignment vertical="center"/>
      <protection locked="0"/>
    </xf>
    <xf numFmtId="0" fontId="5" fillId="0" borderId="5" xfId="1" applyFont="1" applyFill="1" applyBorder="1" applyAlignment="1" applyProtection="1">
      <alignment horizontal="center" wrapText="1"/>
      <protection locked="0"/>
    </xf>
    <xf numFmtId="0" fontId="5" fillId="0" borderId="14" xfId="1" applyFont="1" applyFill="1" applyBorder="1" applyAlignment="1" applyProtection="1">
      <alignment horizontal="center" vertical="center"/>
      <protection locked="0"/>
    </xf>
    <xf numFmtId="0" fontId="5" fillId="0" borderId="6" xfId="1" applyFont="1" applyFill="1" applyBorder="1" applyAlignment="1" applyProtection="1">
      <alignment horizontal="center" vertical="center"/>
      <protection locked="0"/>
    </xf>
    <xf numFmtId="0" fontId="5" fillId="0" borderId="4" xfId="1" applyFont="1" applyFill="1" applyBorder="1" applyAlignment="1" applyProtection="1">
      <alignment horizontal="center" wrapText="1"/>
      <protection locked="0"/>
    </xf>
    <xf numFmtId="0" fontId="9" fillId="9" borderId="5" xfId="1" applyFont="1" applyFill="1" applyBorder="1" applyAlignment="1" applyProtection="1">
      <alignment horizontal="center" vertical="center"/>
      <protection locked="0"/>
    </xf>
    <xf numFmtId="0" fontId="5" fillId="0" borderId="4" xfId="1" applyFont="1" applyFill="1" applyBorder="1" applyAlignment="1" applyProtection="1">
      <alignment horizontal="center" vertical="top" shrinkToFit="1"/>
      <protection locked="0"/>
    </xf>
    <xf numFmtId="0" fontId="9" fillId="9" borderId="3" xfId="1" applyFont="1" applyFill="1" applyBorder="1" applyAlignment="1" applyProtection="1">
      <alignment vertical="center" wrapText="1"/>
      <protection locked="0"/>
    </xf>
    <xf numFmtId="0" fontId="9" fillId="0" borderId="6" xfId="1" applyFont="1" applyFill="1" applyBorder="1" applyProtection="1">
      <alignment vertical="center"/>
      <protection locked="0"/>
    </xf>
    <xf numFmtId="0" fontId="2" fillId="0" borderId="0" xfId="1" applyFont="1" applyFill="1" applyProtection="1">
      <alignment vertical="center"/>
      <protection locked="0"/>
    </xf>
    <xf numFmtId="0" fontId="4" fillId="5" borderId="18" xfId="1" applyFont="1" applyFill="1" applyBorder="1" applyAlignment="1" applyProtection="1">
      <alignment horizontal="center" vertical="center"/>
      <protection locked="0"/>
    </xf>
    <xf numFmtId="0" fontId="4" fillId="6" borderId="11" xfId="1" applyFont="1" applyFill="1" applyBorder="1" applyAlignment="1" applyProtection="1">
      <alignment horizontal="center" vertical="center"/>
      <protection locked="0"/>
    </xf>
    <xf numFmtId="0" fontId="4" fillId="0" borderId="0" xfId="1" applyFont="1" applyFill="1" applyBorder="1" applyProtection="1">
      <alignment vertical="center"/>
      <protection locked="0"/>
    </xf>
    <xf numFmtId="0" fontId="4" fillId="0" borderId="0" xfId="1" applyFont="1" applyFill="1" applyBorder="1" applyAlignment="1" applyProtection="1">
      <alignment horizontal="center" vertical="center"/>
      <protection locked="0"/>
    </xf>
    <xf numFmtId="0" fontId="4" fillId="0" borderId="0" xfId="1" applyFont="1" applyFill="1" applyBorder="1" applyAlignment="1" applyProtection="1">
      <alignment horizontal="center" vertical="center" shrinkToFit="1"/>
      <protection locked="0"/>
    </xf>
    <xf numFmtId="38" fontId="4" fillId="0" borderId="0" xfId="2" applyFont="1" applyFill="1" applyBorder="1" applyProtection="1">
      <alignment vertical="center"/>
      <protection locked="0"/>
    </xf>
    <xf numFmtId="176" fontId="4" fillId="0" borderId="0" xfId="4" applyNumberFormat="1" applyFont="1" applyFill="1" applyBorder="1" applyAlignment="1" applyProtection="1">
      <alignment horizontal="center" vertical="center"/>
      <protection locked="0"/>
    </xf>
    <xf numFmtId="0" fontId="6" fillId="2" borderId="0" xfId="3" applyFont="1" applyFill="1" applyAlignment="1" applyProtection="1">
      <alignment horizontal="center" vertical="center"/>
      <protection locked="0"/>
    </xf>
    <xf numFmtId="0" fontId="6" fillId="2" borderId="0" xfId="3" applyFont="1" applyFill="1" applyAlignment="1" applyProtection="1">
      <alignment horizontal="left" vertical="center"/>
      <protection locked="0"/>
    </xf>
    <xf numFmtId="0" fontId="4" fillId="0" borderId="0" xfId="1" applyFont="1" applyBorder="1" applyProtection="1">
      <alignment vertical="center"/>
      <protection locked="0"/>
    </xf>
    <xf numFmtId="0" fontId="12" fillId="2" borderId="0" xfId="3" applyFont="1" applyFill="1" applyAlignment="1" applyProtection="1">
      <alignment horizontal="left" vertical="center"/>
      <protection locked="0"/>
    </xf>
    <xf numFmtId="0" fontId="5" fillId="2" borderId="0" xfId="1" applyFont="1" applyFill="1" applyProtection="1">
      <alignment vertical="center"/>
      <protection locked="0"/>
    </xf>
    <xf numFmtId="0" fontId="4" fillId="0" borderId="0" xfId="1" applyFont="1" applyAlignment="1" applyProtection="1">
      <alignment horizontal="center" vertical="center"/>
      <protection locked="0"/>
    </xf>
    <xf numFmtId="0" fontId="4" fillId="0" borderId="0" xfId="1" applyFont="1" applyAlignment="1" applyProtection="1">
      <alignment vertical="center" shrinkToFit="1"/>
      <protection locked="0"/>
    </xf>
    <xf numFmtId="0" fontId="4" fillId="0" borderId="0" xfId="1" applyFont="1" applyFill="1" applyAlignment="1" applyProtection="1">
      <alignment horizontal="center" vertical="center" shrinkToFit="1"/>
      <protection locked="0"/>
    </xf>
    <xf numFmtId="0" fontId="1" fillId="0" borderId="0" xfId="3" applyAlignment="1" applyProtection="1">
      <alignment vertical="center" wrapText="1"/>
      <protection locked="0"/>
    </xf>
    <xf numFmtId="0" fontId="4" fillId="0" borderId="0" xfId="1" applyFont="1" applyAlignment="1" applyProtection="1">
      <alignment vertical="center" textRotation="255"/>
      <protection locked="0"/>
    </xf>
    <xf numFmtId="0" fontId="4" fillId="0" borderId="0" xfId="1" applyFont="1" applyFill="1" applyProtection="1">
      <alignment vertical="center"/>
      <protection locked="0"/>
    </xf>
    <xf numFmtId="0" fontId="6" fillId="2" borderId="0" xfId="1" applyFont="1" applyFill="1" applyAlignment="1" applyProtection="1">
      <alignment vertical="center"/>
      <protection locked="0"/>
    </xf>
    <xf numFmtId="0" fontId="4" fillId="0" borderId="35" xfId="1" applyFont="1" applyBorder="1" applyProtection="1">
      <alignment vertical="center"/>
      <protection locked="0"/>
    </xf>
    <xf numFmtId="0" fontId="4" fillId="0" borderId="36" xfId="1" applyFont="1" applyBorder="1" applyAlignment="1" applyProtection="1">
      <alignment horizontal="center" vertical="center"/>
      <protection locked="0"/>
    </xf>
    <xf numFmtId="0" fontId="4" fillId="0" borderId="29" xfId="1" applyFont="1" applyBorder="1" applyProtection="1">
      <alignment vertical="center"/>
      <protection locked="0"/>
    </xf>
    <xf numFmtId="0" fontId="4" fillId="0" borderId="37" xfId="1" applyFont="1" applyBorder="1" applyAlignment="1" applyProtection="1">
      <alignment horizontal="center" vertical="center"/>
      <protection locked="0"/>
    </xf>
    <xf numFmtId="0" fontId="4" fillId="0" borderId="38" xfId="1" applyFont="1" applyBorder="1" applyProtection="1">
      <alignment vertical="center"/>
      <protection locked="0"/>
    </xf>
    <xf numFmtId="0" fontId="4" fillId="0" borderId="39" xfId="1" applyFont="1" applyBorder="1" applyProtection="1">
      <alignment vertical="center"/>
      <protection locked="0"/>
    </xf>
    <xf numFmtId="0" fontId="4" fillId="0" borderId="39" xfId="1" applyFont="1" applyBorder="1" applyAlignment="1" applyProtection="1">
      <alignment horizontal="center" vertical="center"/>
      <protection locked="0"/>
    </xf>
    <xf numFmtId="0" fontId="4" fillId="3" borderId="40" xfId="1" applyFont="1" applyFill="1" applyBorder="1" applyAlignment="1" applyProtection="1">
      <alignment horizontal="center" vertical="center"/>
      <protection locked="0"/>
    </xf>
    <xf numFmtId="0" fontId="4" fillId="0" borderId="40" xfId="1" applyFont="1" applyBorder="1" applyProtection="1">
      <alignment vertical="center"/>
      <protection locked="0"/>
    </xf>
    <xf numFmtId="38" fontId="4" fillId="0" borderId="21" xfId="2" applyFont="1" applyFill="1" applyBorder="1" applyProtection="1">
      <alignment vertical="center"/>
      <protection locked="0"/>
    </xf>
    <xf numFmtId="0" fontId="4" fillId="0" borderId="42" xfId="1" applyFont="1" applyBorder="1" applyAlignment="1" applyProtection="1">
      <alignment horizontal="center" vertical="center"/>
      <protection locked="0"/>
    </xf>
    <xf numFmtId="0" fontId="5" fillId="0" borderId="44" xfId="1" applyFont="1" applyFill="1" applyBorder="1" applyAlignment="1" applyProtection="1">
      <alignment horizontal="center" vertical="center"/>
      <protection locked="0"/>
    </xf>
    <xf numFmtId="0" fontId="5" fillId="0" borderId="31" xfId="1" applyFont="1" applyFill="1" applyBorder="1" applyAlignment="1" applyProtection="1">
      <alignment horizontal="center" vertical="center"/>
      <protection locked="0"/>
    </xf>
    <xf numFmtId="0" fontId="5" fillId="0" borderId="32" xfId="1" applyFont="1" applyFill="1" applyBorder="1" applyAlignment="1" applyProtection="1">
      <alignment horizontal="center" vertical="center" wrapText="1"/>
      <protection locked="0"/>
    </xf>
    <xf numFmtId="38" fontId="4" fillId="4" borderId="45" xfId="2" applyFont="1" applyFill="1" applyBorder="1" applyProtection="1">
      <alignment vertical="center"/>
      <protection locked="0"/>
    </xf>
    <xf numFmtId="38" fontId="4" fillId="4" borderId="46" xfId="2" applyFont="1" applyFill="1" applyBorder="1" applyProtection="1">
      <alignment vertical="center"/>
      <protection locked="0"/>
    </xf>
    <xf numFmtId="38" fontId="4" fillId="4" borderId="47" xfId="2" applyFont="1" applyFill="1" applyBorder="1" applyProtection="1">
      <alignment vertical="center"/>
      <protection locked="0"/>
    </xf>
    <xf numFmtId="0" fontId="4" fillId="0" borderId="3" xfId="1" applyFont="1" applyBorder="1" applyAlignment="1" applyProtection="1">
      <alignment horizontal="center" vertical="center"/>
      <protection locked="0"/>
    </xf>
    <xf numFmtId="0" fontId="4" fillId="0" borderId="10" xfId="1" applyFont="1" applyBorder="1" applyAlignment="1" applyProtection="1">
      <alignment horizontal="center" vertical="center"/>
      <protection locked="0"/>
    </xf>
    <xf numFmtId="0" fontId="4" fillId="0" borderId="40" xfId="1" applyFont="1" applyBorder="1" applyAlignment="1" applyProtection="1">
      <alignment horizontal="center" vertical="center"/>
      <protection locked="0"/>
    </xf>
    <xf numFmtId="38" fontId="4" fillId="0" borderId="36" xfId="2" applyFont="1" applyFill="1" applyBorder="1" applyAlignment="1" applyProtection="1">
      <alignment horizontal="center" vertical="center"/>
      <protection locked="0"/>
    </xf>
    <xf numFmtId="38" fontId="4" fillId="0" borderId="37" xfId="2" applyFont="1" applyFill="1" applyBorder="1" applyAlignment="1" applyProtection="1">
      <alignment horizontal="center" vertical="center"/>
      <protection locked="0"/>
    </xf>
    <xf numFmtId="38" fontId="4" fillId="0" borderId="42" xfId="2" applyFont="1" applyFill="1" applyBorder="1" applyAlignment="1" applyProtection="1">
      <alignment horizontal="center" vertical="center"/>
      <protection locked="0"/>
    </xf>
    <xf numFmtId="0" fontId="4" fillId="6" borderId="12" xfId="1" applyFont="1" applyFill="1" applyBorder="1" applyAlignment="1" applyProtection="1">
      <alignment horizontal="center" vertical="center"/>
      <protection locked="0"/>
    </xf>
    <xf numFmtId="0" fontId="4" fillId="6" borderId="39" xfId="1" applyFont="1" applyFill="1" applyBorder="1" applyAlignment="1" applyProtection="1">
      <alignment horizontal="center" vertical="center"/>
      <protection locked="0"/>
    </xf>
    <xf numFmtId="0" fontId="5" fillId="0" borderId="0" xfId="1" applyFont="1" applyProtection="1">
      <alignment vertical="center"/>
      <protection locked="0"/>
    </xf>
    <xf numFmtId="0" fontId="5" fillId="0" borderId="0" xfId="1" applyFont="1" applyAlignment="1" applyProtection="1">
      <alignment horizontal="center" vertical="center"/>
      <protection locked="0"/>
    </xf>
    <xf numFmtId="0" fontId="5" fillId="0" borderId="0" xfId="1" applyFont="1" applyBorder="1" applyAlignment="1" applyProtection="1">
      <alignment vertical="center"/>
      <protection locked="0"/>
    </xf>
    <xf numFmtId="0" fontId="5" fillId="0" borderId="0" xfId="1" applyFont="1" applyFill="1" applyBorder="1" applyProtection="1">
      <alignment vertical="center"/>
      <protection locked="0"/>
    </xf>
    <xf numFmtId="0" fontId="5" fillId="0" borderId="12" xfId="1" applyFont="1" applyBorder="1" applyAlignment="1" applyProtection="1">
      <alignment horizontal="center" vertical="center"/>
      <protection locked="0"/>
    </xf>
    <xf numFmtId="0" fontId="5" fillId="0" borderId="12" xfId="1" applyFont="1" applyBorder="1" applyAlignment="1" applyProtection="1">
      <alignment vertical="center"/>
      <protection locked="0"/>
    </xf>
    <xf numFmtId="0" fontId="5" fillId="0" borderId="12" xfId="1" applyFont="1" applyBorder="1" applyAlignment="1" applyProtection="1">
      <alignment horizontal="left" vertical="center"/>
      <protection locked="0"/>
    </xf>
    <xf numFmtId="0" fontId="5" fillId="0" borderId="12" xfId="1" applyFont="1" applyFill="1" applyBorder="1" applyAlignment="1" applyProtection="1">
      <alignment horizontal="left" vertical="center"/>
      <protection locked="0"/>
    </xf>
    <xf numFmtId="0" fontId="5" fillId="0" borderId="0" xfId="1" applyFont="1" applyBorder="1" applyAlignment="1" applyProtection="1">
      <alignment horizontal="left" vertical="center"/>
      <protection locked="0"/>
    </xf>
    <xf numFmtId="0" fontId="5" fillId="0" borderId="12" xfId="1" applyFont="1" applyFill="1" applyBorder="1" applyAlignment="1" applyProtection="1">
      <alignment horizontal="left" vertical="center" shrinkToFit="1"/>
      <protection locked="0"/>
    </xf>
    <xf numFmtId="0" fontId="5" fillId="0" borderId="12" xfId="1" applyFont="1" applyFill="1" applyBorder="1" applyAlignment="1" applyProtection="1">
      <alignment horizontal="center" vertical="center" shrinkToFit="1"/>
      <protection locked="0"/>
    </xf>
    <xf numFmtId="0" fontId="5" fillId="0" borderId="0" xfId="1" applyFont="1" applyBorder="1" applyAlignment="1" applyProtection="1">
      <alignment horizontal="center" vertical="center"/>
      <protection locked="0"/>
    </xf>
    <xf numFmtId="0" fontId="5" fillId="0" borderId="0" xfId="1" applyFont="1" applyFill="1" applyBorder="1" applyAlignment="1" applyProtection="1">
      <alignment horizontal="left" vertical="center"/>
      <protection locked="0"/>
    </xf>
    <xf numFmtId="0" fontId="5" fillId="0" borderId="12" xfId="1" applyFont="1" applyBorder="1" applyAlignment="1" applyProtection="1">
      <alignment horizontal="left" vertical="center" shrinkToFit="1"/>
      <protection locked="0"/>
    </xf>
    <xf numFmtId="0" fontId="5" fillId="0" borderId="0" xfId="1" applyFont="1" applyBorder="1" applyProtection="1">
      <alignment vertical="center"/>
      <protection locked="0"/>
    </xf>
    <xf numFmtId="0" fontId="5" fillId="0" borderId="12" xfId="1" applyFont="1" applyFill="1" applyBorder="1" applyAlignment="1" applyProtection="1">
      <alignment horizontal="center" vertical="center"/>
      <protection locked="0"/>
    </xf>
    <xf numFmtId="0" fontId="5" fillId="0" borderId="0" xfId="1" applyFont="1" applyFill="1" applyBorder="1" applyAlignment="1" applyProtection="1">
      <alignment vertical="center"/>
      <protection locked="0"/>
    </xf>
    <xf numFmtId="0" fontId="5" fillId="0" borderId="12" xfId="1" applyFont="1" applyBorder="1" applyProtection="1">
      <alignment vertical="center"/>
      <protection locked="0"/>
    </xf>
    <xf numFmtId="0" fontId="5" fillId="0" borderId="12" xfId="1" applyFont="1" applyFill="1" applyBorder="1" applyProtection="1">
      <alignment vertical="center"/>
      <protection locked="0"/>
    </xf>
    <xf numFmtId="0" fontId="5" fillId="9" borderId="12" xfId="1" applyFont="1" applyFill="1" applyBorder="1" applyProtection="1">
      <alignment vertical="center"/>
      <protection locked="0"/>
    </xf>
    <xf numFmtId="0" fontId="4" fillId="9" borderId="11" xfId="1" applyFont="1" applyFill="1" applyBorder="1" applyAlignment="1" applyProtection="1">
      <alignment horizontal="center" vertical="center" shrinkToFit="1"/>
      <protection locked="0"/>
    </xf>
    <xf numFmtId="0" fontId="4" fillId="9" borderId="12" xfId="1" applyFont="1" applyFill="1" applyBorder="1" applyAlignment="1" applyProtection="1">
      <alignment horizontal="center" vertical="center" shrinkToFit="1"/>
      <protection locked="0"/>
    </xf>
    <xf numFmtId="0" fontId="4" fillId="9" borderId="39" xfId="1" applyFont="1" applyFill="1" applyBorder="1" applyAlignment="1" applyProtection="1">
      <alignment horizontal="center" vertical="center" shrinkToFit="1"/>
      <protection locked="0"/>
    </xf>
    <xf numFmtId="0" fontId="9" fillId="9" borderId="1" xfId="1" applyFont="1" applyFill="1" applyBorder="1" applyAlignment="1" applyProtection="1">
      <alignment horizontal="center" vertical="center"/>
      <protection locked="0"/>
    </xf>
    <xf numFmtId="0" fontId="9" fillId="9" borderId="2" xfId="1" applyFont="1" applyFill="1" applyBorder="1" applyAlignment="1" applyProtection="1">
      <alignment vertical="center" wrapText="1"/>
      <protection locked="0"/>
    </xf>
    <xf numFmtId="38" fontId="4" fillId="0" borderId="49" xfId="2" applyFont="1" applyFill="1" applyBorder="1" applyAlignment="1" applyProtection="1">
      <alignment horizontal="center" vertical="center"/>
      <protection locked="0"/>
    </xf>
    <xf numFmtId="38" fontId="4" fillId="0" borderId="7" xfId="2" applyFont="1" applyFill="1" applyBorder="1" applyAlignment="1" applyProtection="1">
      <alignment horizontal="center" vertical="center"/>
      <protection locked="0"/>
    </xf>
    <xf numFmtId="38" fontId="4" fillId="0" borderId="53" xfId="2" applyFont="1" applyFill="1" applyBorder="1" applyAlignment="1" applyProtection="1">
      <alignment horizontal="center" vertical="center"/>
      <protection locked="0"/>
    </xf>
    <xf numFmtId="38" fontId="4" fillId="0" borderId="14" xfId="2" applyFont="1" applyFill="1" applyBorder="1" applyAlignment="1" applyProtection="1">
      <alignment horizontal="center" vertical="center"/>
      <protection locked="0"/>
    </xf>
    <xf numFmtId="38" fontId="4" fillId="0" borderId="54" xfId="2" applyFont="1" applyFill="1" applyBorder="1" applyAlignment="1" applyProtection="1">
      <alignment horizontal="center" vertical="center"/>
      <protection locked="0"/>
    </xf>
    <xf numFmtId="38" fontId="4" fillId="0" borderId="22" xfId="2" applyFont="1" applyFill="1" applyBorder="1" applyAlignment="1" applyProtection="1">
      <alignment horizontal="center" vertical="center"/>
      <protection locked="0"/>
    </xf>
    <xf numFmtId="0" fontId="4" fillId="0" borderId="11" xfId="1" applyFont="1" applyFill="1" applyBorder="1" applyAlignment="1" applyProtection="1">
      <alignment horizontal="center" vertical="center" shrinkToFit="1"/>
      <protection locked="0"/>
    </xf>
    <xf numFmtId="0" fontId="4" fillId="0" borderId="12" xfId="1" applyFont="1" applyFill="1" applyBorder="1" applyAlignment="1" applyProtection="1">
      <alignment horizontal="center" vertical="center" shrinkToFit="1"/>
      <protection locked="0"/>
    </xf>
    <xf numFmtId="0" fontId="4" fillId="0" borderId="39" xfId="1" applyFont="1" applyFill="1" applyBorder="1" applyAlignment="1" applyProtection="1">
      <alignment horizontal="center" vertical="center" shrinkToFit="1"/>
      <protection locked="0"/>
    </xf>
    <xf numFmtId="0" fontId="5" fillId="0" borderId="0" xfId="1" applyFont="1" applyFill="1" applyBorder="1" applyAlignment="1" applyProtection="1">
      <alignment horizontal="center" vertical="center"/>
      <protection locked="0"/>
    </xf>
    <xf numFmtId="0" fontId="14" fillId="7" borderId="13" xfId="3" applyFont="1" applyFill="1" applyBorder="1" applyAlignment="1" applyProtection="1">
      <alignment vertical="center" textRotation="255" shrinkToFit="1"/>
      <protection locked="0"/>
    </xf>
    <xf numFmtId="0" fontId="5" fillId="9" borderId="13" xfId="1" applyFont="1" applyFill="1" applyBorder="1" applyAlignment="1">
      <alignment horizontal="center" wrapText="1"/>
    </xf>
    <xf numFmtId="0" fontId="5" fillId="9" borderId="15" xfId="1" applyFont="1" applyFill="1" applyBorder="1" applyAlignment="1">
      <alignment horizontal="center" vertical="top" shrinkToFit="1"/>
    </xf>
    <xf numFmtId="0" fontId="5" fillId="9" borderId="12" xfId="1" applyFont="1" applyFill="1" applyBorder="1" applyAlignment="1" applyProtection="1">
      <alignment horizontal="center" vertical="center"/>
      <protection locked="0"/>
    </xf>
    <xf numFmtId="0" fontId="13" fillId="0" borderId="0" xfId="1" applyFont="1" applyProtection="1">
      <alignment vertical="center"/>
      <protection locked="0"/>
    </xf>
    <xf numFmtId="0" fontId="19" fillId="9" borderId="0" xfId="1" applyFont="1" applyFill="1">
      <alignment vertical="center"/>
    </xf>
    <xf numFmtId="0" fontId="9" fillId="0" borderId="13" xfId="1" applyFont="1" applyFill="1" applyBorder="1" applyAlignment="1" applyProtection="1">
      <alignment horizontal="center" vertical="center" wrapText="1"/>
      <protection locked="0"/>
    </xf>
    <xf numFmtId="0" fontId="9" fillId="0" borderId="15" xfId="1" applyFont="1" applyFill="1" applyBorder="1" applyAlignment="1" applyProtection="1">
      <alignment horizontal="center" vertical="center" wrapText="1"/>
      <protection locked="0"/>
    </xf>
    <xf numFmtId="0" fontId="9" fillId="0" borderId="8" xfId="1" applyFont="1" applyFill="1" applyBorder="1" applyAlignment="1" applyProtection="1">
      <alignment horizontal="center" vertical="center" wrapText="1"/>
      <protection locked="0"/>
    </xf>
    <xf numFmtId="0" fontId="5" fillId="0" borderId="13" xfId="1" applyFont="1" applyFill="1" applyBorder="1" applyAlignment="1" applyProtection="1">
      <alignment horizontal="center" vertical="center" wrapText="1"/>
      <protection locked="0"/>
    </xf>
    <xf numFmtId="0" fontId="9" fillId="0" borderId="1" xfId="1" applyFont="1" applyFill="1" applyBorder="1" applyAlignment="1" applyProtection="1">
      <alignment horizontal="center" vertical="center" wrapText="1"/>
      <protection locked="0"/>
    </xf>
    <xf numFmtId="0" fontId="5" fillId="0" borderId="15" xfId="1" applyFont="1" applyFill="1" applyBorder="1" applyAlignment="1" applyProtection="1">
      <alignment horizontal="center" vertical="center" wrapText="1"/>
      <protection locked="0"/>
    </xf>
    <xf numFmtId="0" fontId="4" fillId="0" borderId="12" xfId="1" applyFont="1" applyBorder="1" applyAlignment="1" applyProtection="1">
      <alignment horizontal="center" vertical="center"/>
      <protection locked="0"/>
    </xf>
    <xf numFmtId="0" fontId="9" fillId="0" borderId="1" xfId="1" applyFont="1" applyFill="1" applyBorder="1" applyAlignment="1" applyProtection="1">
      <alignment horizontal="center" vertical="center" wrapText="1"/>
      <protection locked="0"/>
    </xf>
    <xf numFmtId="0" fontId="9" fillId="0" borderId="9" xfId="1" applyFont="1" applyFill="1" applyBorder="1" applyAlignment="1" applyProtection="1">
      <alignment horizontal="center" vertical="center" wrapText="1"/>
      <protection locked="0"/>
    </xf>
    <xf numFmtId="0" fontId="9" fillId="0" borderId="8" xfId="1" applyFont="1" applyFill="1" applyBorder="1" applyAlignment="1" applyProtection="1">
      <alignment horizontal="center" vertical="center" wrapText="1"/>
      <protection locked="0"/>
    </xf>
    <xf numFmtId="0" fontId="9" fillId="0" borderId="15" xfId="1" applyFont="1" applyFill="1" applyBorder="1" applyAlignment="1" applyProtection="1">
      <alignment horizontal="center" vertical="center" wrapText="1"/>
      <protection locked="0"/>
    </xf>
    <xf numFmtId="0" fontId="5" fillId="0" borderId="15" xfId="1" applyFont="1" applyFill="1" applyBorder="1" applyAlignment="1" applyProtection="1">
      <alignment horizontal="center" vertical="center" wrapText="1"/>
      <protection locked="0"/>
    </xf>
    <xf numFmtId="0" fontId="20" fillId="9" borderId="2" xfId="0" applyFont="1" applyFill="1" applyBorder="1" applyAlignment="1">
      <alignment vertical="center"/>
    </xf>
    <xf numFmtId="0" fontId="21" fillId="9" borderId="0" xfId="0" applyFont="1" applyFill="1">
      <alignment vertical="center"/>
    </xf>
    <xf numFmtId="0" fontId="21" fillId="9" borderId="2" xfId="0" applyFont="1" applyFill="1" applyBorder="1" applyAlignment="1">
      <alignment vertical="center"/>
    </xf>
    <xf numFmtId="0" fontId="21" fillId="6" borderId="9" xfId="0" applyFont="1" applyFill="1" applyBorder="1" applyAlignment="1">
      <alignment vertical="center" wrapText="1"/>
    </xf>
    <xf numFmtId="0" fontId="21" fillId="6" borderId="5" xfId="0" applyFont="1" applyFill="1" applyBorder="1" applyAlignment="1">
      <alignment horizontal="right" vertical="center" wrapText="1"/>
    </xf>
    <xf numFmtId="0" fontId="21" fillId="6" borderId="12" xfId="0" applyFont="1" applyFill="1" applyBorder="1" applyAlignment="1">
      <alignment horizontal="center" vertical="center"/>
    </xf>
    <xf numFmtId="0" fontId="21" fillId="6" borderId="7" xfId="0" applyFont="1" applyFill="1" applyBorder="1" applyAlignment="1">
      <alignment vertical="center"/>
    </xf>
    <xf numFmtId="0" fontId="21" fillId="6" borderId="3" xfId="0" applyFont="1" applyFill="1" applyBorder="1" applyAlignment="1">
      <alignment vertical="center" wrapText="1"/>
    </xf>
    <xf numFmtId="0" fontId="21" fillId="9" borderId="13" xfId="0" applyFont="1" applyFill="1" applyBorder="1" applyAlignment="1">
      <alignment vertical="center" wrapText="1"/>
    </xf>
    <xf numFmtId="0" fontId="21" fillId="9" borderId="12" xfId="0" applyFont="1" applyFill="1" applyBorder="1" applyAlignment="1">
      <alignment vertical="center" wrapText="1"/>
    </xf>
    <xf numFmtId="0" fontId="21" fillId="9" borderId="12" xfId="0" applyFont="1" applyFill="1" applyBorder="1" applyAlignment="1">
      <alignment horizontal="center" vertical="center"/>
    </xf>
    <xf numFmtId="0" fontId="21" fillId="9" borderId="12" xfId="0" applyFont="1" applyFill="1" applyBorder="1" applyAlignment="1">
      <alignment horizontal="center" vertical="center" wrapText="1"/>
    </xf>
    <xf numFmtId="0" fontId="21" fillId="9" borderId="13" xfId="0" applyFont="1" applyFill="1" applyBorder="1" applyAlignment="1" applyProtection="1">
      <alignment vertical="center"/>
      <protection locked="0"/>
    </xf>
    <xf numFmtId="0" fontId="21" fillId="9" borderId="12" xfId="0" applyFont="1" applyFill="1" applyBorder="1" applyAlignment="1" applyProtection="1">
      <alignment vertical="center"/>
      <protection locked="0"/>
    </xf>
    <xf numFmtId="0" fontId="22" fillId="9" borderId="13" xfId="0" applyFont="1" applyFill="1" applyBorder="1" applyAlignment="1" applyProtection="1">
      <alignment vertical="center"/>
      <protection locked="0"/>
    </xf>
    <xf numFmtId="0" fontId="21" fillId="9" borderId="13" xfId="0" applyFont="1" applyFill="1" applyBorder="1" applyAlignment="1">
      <alignment horizontal="center" vertical="center"/>
    </xf>
    <xf numFmtId="0" fontId="21" fillId="9" borderId="14" xfId="0" applyFont="1" applyFill="1" applyBorder="1" applyAlignment="1" applyProtection="1">
      <alignment vertical="center"/>
      <protection locked="0"/>
    </xf>
    <xf numFmtId="0" fontId="21" fillId="9" borderId="10" xfId="0" applyFont="1" applyFill="1" applyBorder="1" applyAlignment="1" applyProtection="1">
      <alignment vertical="center"/>
      <protection locked="0"/>
    </xf>
    <xf numFmtId="0" fontId="21" fillId="9" borderId="12" xfId="0" applyFont="1" applyFill="1" applyBorder="1" applyAlignment="1" applyProtection="1">
      <alignment horizontal="center" vertical="center"/>
      <protection locked="0"/>
    </xf>
    <xf numFmtId="0" fontId="4" fillId="0" borderId="57" xfId="1" applyFont="1" applyBorder="1" applyProtection="1">
      <alignment vertical="center"/>
      <protection locked="0"/>
    </xf>
    <xf numFmtId="0" fontId="15" fillId="10" borderId="56" xfId="1" applyFont="1" applyFill="1" applyBorder="1" applyAlignment="1" applyProtection="1">
      <alignment horizontal="left" vertical="center" wrapText="1"/>
      <protection locked="0"/>
    </xf>
    <xf numFmtId="0" fontId="5" fillId="11" borderId="21" xfId="1" applyFont="1" applyFill="1" applyBorder="1" applyAlignment="1" applyProtection="1">
      <alignment horizontal="center" vertical="center" shrinkToFit="1"/>
      <protection locked="0"/>
    </xf>
    <xf numFmtId="0" fontId="5" fillId="11" borderId="21" xfId="1" applyFont="1" applyFill="1" applyBorder="1" applyAlignment="1" applyProtection="1">
      <alignment horizontal="center" vertical="center" textRotation="255" wrapText="1"/>
      <protection locked="0"/>
    </xf>
    <xf numFmtId="0" fontId="5" fillId="11" borderId="57" xfId="1" applyFont="1" applyFill="1" applyBorder="1" applyAlignment="1">
      <alignment horizontal="center" vertical="top" textRotation="255" wrapText="1" shrinkToFit="1"/>
    </xf>
    <xf numFmtId="0" fontId="9" fillId="11" borderId="52" xfId="1" applyFont="1" applyFill="1" applyBorder="1" applyAlignment="1" applyProtection="1">
      <alignment vertical="center" wrapText="1"/>
      <protection locked="0"/>
    </xf>
    <xf numFmtId="0" fontId="9" fillId="11" borderId="21" xfId="1" applyFont="1" applyFill="1" applyBorder="1" applyAlignment="1" applyProtection="1">
      <alignment vertical="center" wrapText="1"/>
      <protection locked="0"/>
    </xf>
    <xf numFmtId="0" fontId="9" fillId="11" borderId="55" xfId="1" applyFont="1" applyFill="1" applyBorder="1" applyAlignment="1" applyProtection="1">
      <alignment vertical="center" wrapText="1"/>
      <protection locked="0"/>
    </xf>
    <xf numFmtId="0" fontId="18" fillId="11" borderId="57" xfId="3" applyFont="1" applyFill="1" applyBorder="1" applyAlignment="1" applyProtection="1">
      <alignment vertical="center" wrapText="1"/>
      <protection locked="0"/>
    </xf>
    <xf numFmtId="0" fontId="18" fillId="11" borderId="21" xfId="3" applyFont="1" applyFill="1" applyBorder="1" applyAlignment="1" applyProtection="1">
      <alignment vertical="center" wrapText="1"/>
      <protection locked="0"/>
    </xf>
    <xf numFmtId="0" fontId="18" fillId="11" borderId="55" xfId="3" applyFont="1" applyFill="1" applyBorder="1" applyAlignment="1" applyProtection="1">
      <alignment vertical="center" wrapText="1"/>
      <protection locked="0"/>
    </xf>
    <xf numFmtId="0" fontId="15" fillId="8" borderId="9" xfId="1" applyFont="1" applyFill="1" applyBorder="1" applyAlignment="1" applyProtection="1">
      <alignment horizontal="left" vertical="center" wrapText="1"/>
      <protection locked="0"/>
    </xf>
    <xf numFmtId="0" fontId="4" fillId="11" borderId="52" xfId="1" applyFont="1" applyFill="1" applyBorder="1" applyAlignment="1" applyProtection="1">
      <alignment horizontal="center" vertical="center"/>
      <protection locked="0"/>
    </xf>
    <xf numFmtId="0" fontId="4" fillId="11" borderId="21" xfId="1" applyFont="1" applyFill="1" applyBorder="1" applyAlignment="1" applyProtection="1">
      <alignment horizontal="center" vertical="center"/>
      <protection locked="0"/>
    </xf>
    <xf numFmtId="0" fontId="6" fillId="11" borderId="56" xfId="3" applyFont="1" applyFill="1" applyBorder="1" applyAlignment="1" applyProtection="1">
      <alignment horizontal="center" vertical="center" wrapText="1"/>
      <protection locked="0"/>
    </xf>
    <xf numFmtId="0" fontId="8" fillId="11" borderId="21" xfId="3" applyFont="1" applyFill="1" applyBorder="1" applyAlignment="1" applyProtection="1">
      <alignment horizontal="center" vertical="center" wrapText="1"/>
      <protection locked="0"/>
    </xf>
    <xf numFmtId="0" fontId="5" fillId="11" borderId="21" xfId="1" applyFont="1" applyFill="1" applyBorder="1" applyAlignment="1">
      <alignment horizontal="center" vertical="top" textRotation="255" wrapText="1"/>
    </xf>
    <xf numFmtId="0" fontId="5" fillId="11" borderId="21" xfId="1" applyFont="1" applyFill="1" applyBorder="1" applyAlignment="1" applyProtection="1">
      <alignment horizontal="center" vertical="center"/>
      <protection locked="0"/>
    </xf>
    <xf numFmtId="0" fontId="11" fillId="11" borderId="57" xfId="1" applyFont="1" applyFill="1" applyBorder="1" applyAlignment="1" applyProtection="1">
      <alignment horizontal="left" vertical="top" wrapText="1"/>
      <protection locked="0"/>
    </xf>
    <xf numFmtId="0" fontId="9" fillId="11" borderId="56" xfId="1" applyFont="1" applyFill="1" applyBorder="1" applyAlignment="1" applyProtection="1">
      <alignment horizontal="center" vertical="center" wrapText="1"/>
      <protection locked="0"/>
    </xf>
    <xf numFmtId="0" fontId="9" fillId="11" borderId="21" xfId="1" applyFont="1" applyFill="1" applyBorder="1" applyAlignment="1" applyProtection="1">
      <alignment horizontal="center" vertical="center" wrapText="1"/>
      <protection locked="0"/>
    </xf>
    <xf numFmtId="0" fontId="5" fillId="11" borderId="21" xfId="1" applyFont="1" applyFill="1" applyBorder="1" applyAlignment="1" applyProtection="1">
      <alignment horizontal="center" vertical="center" wrapText="1"/>
      <protection locked="0"/>
    </xf>
    <xf numFmtId="0" fontId="9" fillId="11" borderId="58" xfId="1" applyFont="1" applyFill="1" applyBorder="1" applyAlignment="1" applyProtection="1">
      <alignment horizontal="center" vertical="center" wrapText="1"/>
      <protection locked="0"/>
    </xf>
    <xf numFmtId="0" fontId="5" fillId="11" borderId="55" xfId="1" applyFont="1" applyFill="1" applyBorder="1" applyAlignment="1" applyProtection="1">
      <alignment horizontal="center" vertical="center" wrapText="1"/>
      <protection locked="0"/>
    </xf>
    <xf numFmtId="0" fontId="11" fillId="11" borderId="21" xfId="1" applyFont="1" applyFill="1" applyBorder="1" applyAlignment="1" applyProtection="1">
      <alignment horizontal="left" vertical="top" wrapText="1"/>
      <protection locked="0"/>
    </xf>
    <xf numFmtId="0" fontId="11" fillId="11" borderId="56" xfId="1" applyFont="1" applyFill="1" applyBorder="1" applyAlignment="1" applyProtection="1">
      <alignment horizontal="left" vertical="top" wrapText="1"/>
      <protection locked="0"/>
    </xf>
    <xf numFmtId="0" fontId="2" fillId="0" borderId="0" xfId="1">
      <alignment vertical="center"/>
    </xf>
    <xf numFmtId="0" fontId="4" fillId="0" borderId="0" xfId="1" applyFont="1">
      <alignment vertical="center"/>
    </xf>
    <xf numFmtId="0" fontId="4" fillId="9" borderId="12" xfId="1" applyFont="1" applyFill="1" applyBorder="1" applyAlignment="1">
      <alignment vertical="center" shrinkToFit="1"/>
    </xf>
    <xf numFmtId="0" fontId="4" fillId="9" borderId="39" xfId="1" applyFont="1" applyFill="1" applyBorder="1" applyAlignment="1">
      <alignment vertical="center" shrinkToFit="1"/>
    </xf>
    <xf numFmtId="38" fontId="4" fillId="0" borderId="7" xfId="2" applyFont="1" applyFill="1" applyBorder="1" applyProtection="1">
      <alignment vertical="center"/>
      <protection locked="0"/>
    </xf>
    <xf numFmtId="38" fontId="4" fillId="0" borderId="56" xfId="2" applyFont="1" applyFill="1" applyBorder="1" applyProtection="1">
      <alignment vertical="center"/>
      <protection locked="0"/>
    </xf>
    <xf numFmtId="0" fontId="9" fillId="11" borderId="59" xfId="1" applyFont="1" applyFill="1" applyBorder="1" applyAlignment="1" applyProtection="1">
      <alignment horizontal="center" vertical="center" wrapText="1"/>
      <protection locked="0"/>
    </xf>
    <xf numFmtId="0" fontId="9" fillId="0" borderId="62" xfId="1" applyFont="1" applyFill="1" applyBorder="1" applyAlignment="1" applyProtection="1">
      <alignment horizontal="center" vertical="center" wrapText="1"/>
      <protection locked="0"/>
    </xf>
    <xf numFmtId="38" fontId="4" fillId="6" borderId="11" xfId="2" applyFont="1" applyFill="1" applyBorder="1" applyProtection="1">
      <alignment vertical="center"/>
    </xf>
    <xf numFmtId="178" fontId="4" fillId="6" borderId="11" xfId="2" applyNumberFormat="1" applyFont="1" applyFill="1" applyBorder="1" applyProtection="1">
      <alignment vertical="center"/>
    </xf>
    <xf numFmtId="38" fontId="4" fillId="6" borderId="21" xfId="2" applyFont="1" applyFill="1" applyBorder="1" applyProtection="1">
      <alignment vertical="center"/>
    </xf>
    <xf numFmtId="178" fontId="4" fillId="6" borderId="21" xfId="2" applyNumberFormat="1" applyFont="1" applyFill="1" applyBorder="1" applyProtection="1">
      <alignment vertical="center"/>
    </xf>
    <xf numFmtId="178" fontId="4" fillId="6" borderId="3" xfId="1" applyNumberFormat="1" applyFont="1" applyFill="1" applyBorder="1" applyAlignment="1" applyProtection="1">
      <alignment vertical="center" shrinkToFit="1"/>
    </xf>
    <xf numFmtId="178" fontId="4" fillId="6" borderId="40" xfId="1" applyNumberFormat="1" applyFont="1" applyFill="1" applyBorder="1" applyAlignment="1" applyProtection="1">
      <alignment vertical="center" shrinkToFit="1"/>
    </xf>
    <xf numFmtId="0" fontId="4" fillId="5" borderId="17" xfId="1" applyFont="1" applyFill="1" applyBorder="1" applyAlignment="1" applyProtection="1">
      <alignment horizontal="center" vertical="center"/>
    </xf>
    <xf numFmtId="0" fontId="4" fillId="5" borderId="17" xfId="1" applyFont="1" applyFill="1" applyBorder="1" applyAlignment="1" applyProtection="1">
      <alignment horizontal="center" vertical="center" shrinkToFit="1"/>
    </xf>
    <xf numFmtId="0" fontId="4" fillId="5" borderId="17" xfId="1" applyFont="1" applyFill="1" applyBorder="1" applyProtection="1">
      <alignment vertical="center"/>
    </xf>
    <xf numFmtId="0" fontId="4" fillId="5" borderId="19" xfId="1" applyFont="1" applyFill="1" applyBorder="1" applyAlignment="1" applyProtection="1">
      <alignment horizontal="center" vertical="center"/>
    </xf>
    <xf numFmtId="0" fontId="4" fillId="5" borderId="19" xfId="1" applyFont="1" applyFill="1" applyBorder="1" applyProtection="1">
      <alignment vertical="center"/>
    </xf>
    <xf numFmtId="38" fontId="4" fillId="5" borderId="18" xfId="2" applyFont="1" applyFill="1" applyBorder="1" applyProtection="1">
      <alignment vertical="center"/>
    </xf>
    <xf numFmtId="38" fontId="4" fillId="5" borderId="17" xfId="2" applyFont="1" applyFill="1" applyBorder="1" applyProtection="1">
      <alignment vertical="center"/>
    </xf>
    <xf numFmtId="38" fontId="4" fillId="8" borderId="17" xfId="2" applyFont="1" applyFill="1" applyBorder="1" applyProtection="1">
      <alignment vertical="center"/>
    </xf>
    <xf numFmtId="176" fontId="4" fillId="5" borderId="17" xfId="4" applyNumberFormat="1" applyFont="1" applyFill="1" applyBorder="1" applyAlignment="1" applyProtection="1">
      <alignment horizontal="center" vertical="center"/>
    </xf>
    <xf numFmtId="38" fontId="4" fillId="5" borderId="20" xfId="2" applyFont="1" applyFill="1" applyBorder="1" applyProtection="1">
      <alignment vertical="center"/>
    </xf>
    <xf numFmtId="38" fontId="4" fillId="5" borderId="34" xfId="2" applyFont="1" applyFill="1" applyBorder="1" applyProtection="1">
      <alignment vertical="center"/>
    </xf>
    <xf numFmtId="0" fontId="4" fillId="5" borderId="16" xfId="1" applyFont="1" applyFill="1" applyBorder="1" applyAlignment="1" applyProtection="1">
      <alignment horizontal="center" vertical="center"/>
    </xf>
    <xf numFmtId="38" fontId="4" fillId="5" borderId="17" xfId="1" applyNumberFormat="1" applyFont="1" applyFill="1" applyBorder="1" applyAlignment="1" applyProtection="1">
      <alignment horizontal="center" vertical="center"/>
    </xf>
    <xf numFmtId="0" fontId="4" fillId="5" borderId="34" xfId="1" applyFont="1" applyFill="1" applyBorder="1" applyAlignment="1" applyProtection="1">
      <alignment horizontal="center" vertical="center"/>
    </xf>
    <xf numFmtId="0" fontId="4" fillId="6" borderId="11" xfId="1" applyFont="1" applyFill="1" applyBorder="1" applyAlignment="1" applyProtection="1">
      <alignment horizontal="center" vertical="center" shrinkToFit="1"/>
    </xf>
    <xf numFmtId="0" fontId="4" fillId="6" borderId="12" xfId="1" applyFont="1" applyFill="1" applyBorder="1" applyAlignment="1" applyProtection="1">
      <alignment horizontal="center" vertical="center" shrinkToFit="1"/>
    </xf>
    <xf numFmtId="0" fontId="4" fillId="6" borderId="39" xfId="1" applyFont="1" applyFill="1" applyBorder="1" applyAlignment="1" applyProtection="1">
      <alignment horizontal="center" vertical="center" shrinkToFit="1"/>
    </xf>
    <xf numFmtId="0" fontId="4" fillId="6" borderId="11" xfId="1" applyFont="1" applyFill="1" applyBorder="1" applyAlignment="1" applyProtection="1">
      <alignment horizontal="center" vertical="center"/>
    </xf>
    <xf numFmtId="0" fontId="4" fillId="6" borderId="12" xfId="1" applyFont="1" applyFill="1" applyBorder="1" applyAlignment="1" applyProtection="1">
      <alignment horizontal="center" vertical="center"/>
    </xf>
    <xf numFmtId="0" fontId="4" fillId="6" borderId="39" xfId="1" applyFont="1" applyFill="1" applyBorder="1" applyAlignment="1" applyProtection="1">
      <alignment horizontal="center" vertical="center"/>
    </xf>
    <xf numFmtId="38" fontId="4" fillId="8" borderId="11" xfId="2" applyFont="1" applyFill="1" applyBorder="1" applyProtection="1">
      <alignment vertical="center"/>
    </xf>
    <xf numFmtId="38" fontId="4" fillId="8" borderId="21" xfId="2" applyFont="1" applyFill="1" applyBorder="1" applyProtection="1">
      <alignment vertical="center"/>
    </xf>
    <xf numFmtId="176" fontId="4" fillId="6" borderId="11" xfId="4" applyNumberFormat="1" applyFont="1" applyFill="1" applyBorder="1" applyAlignment="1" applyProtection="1">
      <alignment horizontal="center" vertical="center"/>
    </xf>
    <xf numFmtId="176" fontId="4" fillId="6" borderId="21" xfId="4" applyNumberFormat="1" applyFont="1" applyFill="1" applyBorder="1" applyAlignment="1" applyProtection="1">
      <alignment horizontal="center" vertical="center"/>
    </xf>
    <xf numFmtId="38" fontId="4" fillId="6" borderId="2" xfId="2" applyFont="1" applyFill="1" applyBorder="1" applyProtection="1">
      <alignment vertical="center"/>
    </xf>
    <xf numFmtId="38" fontId="4" fillId="6" borderId="6" xfId="2" applyFont="1" applyFill="1" applyBorder="1" applyProtection="1">
      <alignment vertical="center"/>
    </xf>
    <xf numFmtId="38" fontId="4" fillId="6" borderId="41" xfId="2" applyFont="1" applyFill="1" applyBorder="1" applyProtection="1">
      <alignment vertical="center"/>
    </xf>
    <xf numFmtId="0" fontId="9" fillId="13" borderId="60" xfId="1" applyFont="1" applyFill="1" applyBorder="1" applyAlignment="1" applyProtection="1">
      <alignment horizontal="center" vertical="center" wrapText="1"/>
      <protection locked="0"/>
    </xf>
    <xf numFmtId="38" fontId="4" fillId="13" borderId="61" xfId="2" applyFont="1" applyFill="1" applyBorder="1" applyProtection="1">
      <alignment vertical="center"/>
      <protection locked="0"/>
    </xf>
    <xf numFmtId="38" fontId="4" fillId="13" borderId="59" xfId="2" applyFont="1" applyFill="1" applyBorder="1" applyProtection="1">
      <alignment vertical="center"/>
      <protection locked="0"/>
    </xf>
    <xf numFmtId="0" fontId="24" fillId="0" borderId="0" xfId="7">
      <alignment vertical="center"/>
    </xf>
    <xf numFmtId="0" fontId="24" fillId="0" borderId="65" xfId="7" applyBorder="1" applyAlignment="1">
      <alignment horizontal="center" vertical="center"/>
    </xf>
    <xf numFmtId="0" fontId="24" fillId="0" borderId="66" xfId="7" applyBorder="1">
      <alignment vertical="center"/>
    </xf>
    <xf numFmtId="0" fontId="24" fillId="0" borderId="67" xfId="7" applyBorder="1" applyAlignment="1">
      <alignment vertical="center" wrapText="1"/>
    </xf>
    <xf numFmtId="0" fontId="24" fillId="0" borderId="68" xfId="7" applyBorder="1" applyAlignment="1">
      <alignment horizontal="center" vertical="center" textRotation="255" wrapText="1"/>
    </xf>
    <xf numFmtId="0" fontId="24" fillId="0" borderId="66" xfId="7" applyBorder="1" applyAlignment="1">
      <alignment vertical="center" wrapText="1"/>
    </xf>
    <xf numFmtId="0" fontId="24" fillId="0" borderId="69" xfId="7" applyBorder="1" applyAlignment="1">
      <alignment vertical="center" wrapText="1"/>
    </xf>
    <xf numFmtId="0" fontId="24" fillId="0" borderId="70" xfId="7" applyBorder="1" applyAlignment="1">
      <alignment vertical="center" wrapText="1"/>
    </xf>
    <xf numFmtId="0" fontId="5" fillId="9" borderId="12" xfId="1" applyFont="1" applyFill="1" applyBorder="1" applyAlignment="1">
      <alignment vertical="center"/>
    </xf>
    <xf numFmtId="0" fontId="5" fillId="9" borderId="12" xfId="1" applyFont="1" applyFill="1" applyBorder="1" applyAlignment="1">
      <alignment horizontal="left" vertical="center"/>
    </xf>
    <xf numFmtId="0" fontId="5" fillId="9" borderId="12" xfId="1" applyFont="1" applyFill="1" applyBorder="1" applyAlignment="1">
      <alignment vertical="center" wrapText="1"/>
    </xf>
    <xf numFmtId="0" fontId="5" fillId="9" borderId="12" xfId="1" applyFont="1" applyFill="1" applyBorder="1">
      <alignment vertical="center"/>
    </xf>
    <xf numFmtId="0" fontId="5" fillId="9" borderId="12" xfId="1" applyFont="1" applyFill="1" applyBorder="1" applyAlignment="1">
      <alignment horizontal="center" vertical="center"/>
    </xf>
    <xf numFmtId="10" fontId="4" fillId="6" borderId="11" xfId="8" applyNumberFormat="1" applyFont="1" applyFill="1" applyBorder="1" applyAlignment="1">
      <alignment vertical="center" shrinkToFit="1"/>
    </xf>
    <xf numFmtId="10" fontId="4" fillId="6" borderId="11" xfId="4" applyNumberFormat="1" applyFont="1" applyFill="1" applyBorder="1" applyAlignment="1" applyProtection="1">
      <alignment vertical="center"/>
    </xf>
    <xf numFmtId="10" fontId="4" fillId="6" borderId="21" xfId="4" applyNumberFormat="1" applyFont="1" applyFill="1" applyBorder="1" applyAlignment="1" applyProtection="1">
      <alignment vertical="center"/>
    </xf>
    <xf numFmtId="0" fontId="5" fillId="0" borderId="0" xfId="1" applyFont="1">
      <alignment vertical="center"/>
    </xf>
    <xf numFmtId="0" fontId="11" fillId="0" borderId="0" xfId="1" applyFont="1" applyBorder="1" applyAlignment="1">
      <alignment vertical="center"/>
    </xf>
    <xf numFmtId="0" fontId="11" fillId="0" borderId="0" xfId="1" applyFont="1">
      <alignment vertical="center"/>
    </xf>
    <xf numFmtId="0" fontId="5" fillId="14" borderId="12" xfId="1" applyFont="1" applyFill="1" applyBorder="1" applyAlignment="1">
      <alignment horizontal="center" vertical="center"/>
    </xf>
    <xf numFmtId="0" fontId="5" fillId="0" borderId="12" xfId="1" applyFont="1" applyBorder="1" applyAlignment="1">
      <alignment horizontal="center" vertical="center"/>
    </xf>
    <xf numFmtId="0" fontId="5" fillId="0" borderId="12" xfId="1" applyFont="1" applyBorder="1" applyAlignment="1">
      <alignment vertical="center"/>
    </xf>
    <xf numFmtId="0" fontId="5" fillId="0" borderId="12" xfId="1" applyFont="1" applyBorder="1" applyAlignment="1">
      <alignment horizontal="left" vertical="center"/>
    </xf>
    <xf numFmtId="0" fontId="5" fillId="0" borderId="0" xfId="1" applyFont="1" applyBorder="1" applyAlignment="1">
      <alignment horizontal="center" vertical="center"/>
    </xf>
    <xf numFmtId="0" fontId="5" fillId="0" borderId="0" xfId="1" applyFont="1" applyBorder="1" applyAlignment="1">
      <alignment horizontal="left" vertical="center"/>
    </xf>
    <xf numFmtId="0" fontId="5" fillId="0" borderId="0" xfId="1" applyFont="1" applyBorder="1">
      <alignment vertical="center"/>
    </xf>
    <xf numFmtId="0" fontId="5" fillId="6" borderId="12" xfId="1" applyFont="1" applyFill="1" applyBorder="1" applyAlignment="1">
      <alignment horizontal="center" vertical="center"/>
    </xf>
    <xf numFmtId="0" fontId="5" fillId="6" borderId="12" xfId="1" applyFont="1" applyFill="1" applyBorder="1" applyAlignment="1" applyProtection="1">
      <alignment horizontal="center" vertical="center"/>
      <protection locked="0"/>
    </xf>
    <xf numFmtId="0" fontId="5" fillId="6" borderId="13" xfId="1" applyFont="1" applyFill="1" applyBorder="1" applyAlignment="1" applyProtection="1">
      <alignment horizontal="center" vertical="center"/>
      <protection locked="0"/>
    </xf>
    <xf numFmtId="0" fontId="11" fillId="0" borderId="0" xfId="1" applyFont="1" applyBorder="1" applyAlignment="1" applyProtection="1">
      <alignment vertical="center"/>
      <protection locked="0"/>
    </xf>
    <xf numFmtId="0" fontId="11" fillId="9" borderId="0" xfId="1" applyFont="1" applyFill="1" applyBorder="1" applyAlignment="1">
      <alignment vertical="center"/>
    </xf>
    <xf numFmtId="0" fontId="11" fillId="0" borderId="0" xfId="1" applyFont="1" applyBorder="1" applyAlignment="1" applyProtection="1">
      <alignment horizontal="left" vertical="center"/>
      <protection locked="0"/>
    </xf>
    <xf numFmtId="0" fontId="5" fillId="0" borderId="12" xfId="1" applyFont="1" applyBorder="1">
      <alignment vertical="center"/>
    </xf>
    <xf numFmtId="0" fontId="5" fillId="0" borderId="12" xfId="1" applyFont="1" applyFill="1" applyBorder="1">
      <alignment vertical="center"/>
    </xf>
    <xf numFmtId="0" fontId="5" fillId="0" borderId="0" xfId="1" applyFont="1" applyBorder="1" applyAlignment="1">
      <alignment vertical="center"/>
    </xf>
    <xf numFmtId="0" fontId="5" fillId="9" borderId="12" xfId="1" applyFont="1" applyFill="1" applyBorder="1" applyAlignment="1">
      <alignment horizontal="center" vertical="center" shrinkToFit="1"/>
    </xf>
    <xf numFmtId="0" fontId="5" fillId="0" borderId="15" xfId="1" applyFont="1" applyBorder="1" applyAlignment="1" applyProtection="1">
      <alignment vertical="center" wrapText="1"/>
      <protection locked="0"/>
    </xf>
    <xf numFmtId="0" fontId="5" fillId="0" borderId="11" xfId="1" applyFont="1" applyBorder="1" applyAlignment="1" applyProtection="1">
      <alignment vertical="center" wrapText="1"/>
      <protection locked="0"/>
    </xf>
    <xf numFmtId="0" fontId="5" fillId="0" borderId="0" xfId="1" applyFont="1" applyFill="1" applyBorder="1" applyAlignment="1">
      <alignment horizontal="center" vertical="center"/>
    </xf>
    <xf numFmtId="0" fontId="5" fillId="0" borderId="0" xfId="1" applyFont="1" applyFill="1" applyBorder="1" applyAlignment="1">
      <alignment vertical="center"/>
    </xf>
    <xf numFmtId="0" fontId="5" fillId="0" borderId="0" xfId="1" applyFont="1" applyFill="1" applyBorder="1" applyAlignment="1">
      <alignment horizontal="left" vertical="center"/>
    </xf>
    <xf numFmtId="0" fontId="11" fillId="0" borderId="0" xfId="1" applyFont="1" applyFill="1">
      <alignment vertical="center"/>
    </xf>
    <xf numFmtId="0" fontId="8" fillId="0" borderId="7" xfId="3" applyFont="1" applyFill="1" applyBorder="1" applyAlignment="1" applyProtection="1">
      <alignment vertical="top" wrapText="1"/>
      <protection locked="0"/>
    </xf>
    <xf numFmtId="0" fontId="8" fillId="0" borderId="3" xfId="3" applyFont="1" applyFill="1" applyBorder="1" applyAlignment="1" applyProtection="1">
      <alignment vertical="top" wrapText="1"/>
      <protection locked="0"/>
    </xf>
    <xf numFmtId="0" fontId="5" fillId="0" borderId="7" xfId="1" applyFont="1" applyFill="1" applyBorder="1" applyAlignment="1" applyProtection="1">
      <alignment vertical="top" wrapText="1" shrinkToFit="1"/>
      <protection locked="0"/>
    </xf>
    <xf numFmtId="0" fontId="5" fillId="0" borderId="2" xfId="1" applyFont="1" applyFill="1" applyBorder="1" applyAlignment="1" applyProtection="1">
      <alignment vertical="top" wrapText="1" shrinkToFit="1"/>
      <protection locked="0"/>
    </xf>
    <xf numFmtId="0" fontId="5" fillId="0" borderId="3" xfId="1" applyFont="1" applyFill="1" applyBorder="1" applyAlignment="1" applyProtection="1">
      <alignment vertical="top" wrapText="1" shrinkToFit="1"/>
      <protection locked="0"/>
    </xf>
    <xf numFmtId="0" fontId="0" fillId="0" borderId="7" xfId="0" applyFill="1" applyBorder="1" applyAlignment="1">
      <alignment vertical="top" wrapText="1"/>
    </xf>
    <xf numFmtId="0" fontId="0" fillId="0" borderId="3" xfId="0" applyFill="1" applyBorder="1" applyAlignment="1">
      <alignment vertical="top" wrapText="1"/>
    </xf>
    <xf numFmtId="0" fontId="5" fillId="0" borderId="7" xfId="1" applyFont="1" applyFill="1" applyBorder="1" applyAlignment="1">
      <alignment vertical="top" wrapText="1"/>
    </xf>
    <xf numFmtId="0" fontId="5" fillId="0" borderId="3" xfId="1" applyFont="1" applyFill="1" applyBorder="1" applyAlignment="1">
      <alignment vertical="top" wrapText="1"/>
    </xf>
    <xf numFmtId="0" fontId="26" fillId="2" borderId="0" xfId="1" applyFont="1" applyFill="1" applyProtection="1">
      <alignment vertical="center"/>
      <protection locked="0"/>
    </xf>
    <xf numFmtId="0" fontId="4" fillId="9" borderId="12" xfId="1" applyFont="1" applyFill="1" applyBorder="1" applyAlignment="1">
      <alignment horizontal="center" vertical="center" shrinkToFit="1"/>
    </xf>
    <xf numFmtId="38" fontId="4" fillId="9" borderId="12" xfId="2" applyFont="1" applyFill="1" applyBorder="1" applyAlignment="1">
      <alignment vertical="center" shrinkToFit="1"/>
    </xf>
    <xf numFmtId="177" fontId="4" fillId="9" borderId="12" xfId="2" applyNumberFormat="1" applyFont="1" applyFill="1" applyBorder="1" applyAlignment="1">
      <alignment vertical="center" shrinkToFit="1"/>
    </xf>
    <xf numFmtId="38" fontId="4" fillId="6" borderId="11" xfId="9" applyFont="1" applyFill="1" applyBorder="1" applyProtection="1">
      <alignment vertical="center"/>
    </xf>
    <xf numFmtId="0" fontId="4" fillId="0" borderId="12" xfId="1" applyFont="1" applyBorder="1" applyAlignment="1" applyProtection="1">
      <alignment horizontal="center" vertical="center"/>
      <protection locked="0"/>
    </xf>
    <xf numFmtId="0" fontId="9" fillId="0" borderId="13" xfId="1" applyFont="1" applyFill="1" applyBorder="1" applyAlignment="1" applyProtection="1">
      <alignment horizontal="center" vertical="center" wrapText="1"/>
      <protection locked="0"/>
    </xf>
    <xf numFmtId="0" fontId="9" fillId="0" borderId="15" xfId="1" applyFont="1" applyFill="1" applyBorder="1" applyAlignment="1" applyProtection="1">
      <alignment horizontal="center" vertical="center" wrapText="1"/>
      <protection locked="0"/>
    </xf>
    <xf numFmtId="0" fontId="9" fillId="13" borderId="60" xfId="1" applyFont="1" applyFill="1" applyBorder="1" applyAlignment="1" applyProtection="1">
      <alignment horizontal="center" vertical="center" wrapText="1"/>
      <protection locked="0"/>
    </xf>
    <xf numFmtId="0" fontId="5" fillId="0" borderId="13" xfId="1" applyFont="1" applyFill="1" applyBorder="1" applyAlignment="1" applyProtection="1">
      <alignment horizontal="center" vertical="center" wrapText="1"/>
      <protection locked="0"/>
    </xf>
    <xf numFmtId="0" fontId="9" fillId="0" borderId="1" xfId="1" applyFont="1" applyFill="1" applyBorder="1" applyAlignment="1" applyProtection="1">
      <alignment horizontal="center" vertical="center" wrapText="1"/>
      <protection locked="0"/>
    </xf>
    <xf numFmtId="0" fontId="5" fillId="0" borderId="15" xfId="1" applyFont="1" applyFill="1" applyBorder="1" applyAlignment="1" applyProtection="1">
      <alignment horizontal="center" vertical="center" wrapText="1"/>
      <protection locked="0"/>
    </xf>
    <xf numFmtId="0" fontId="9" fillId="0" borderId="9" xfId="1" applyFont="1" applyFill="1" applyBorder="1" applyAlignment="1" applyProtection="1">
      <alignment horizontal="center" vertical="center" wrapText="1"/>
      <protection locked="0"/>
    </xf>
    <xf numFmtId="0" fontId="9" fillId="0" borderId="8" xfId="1" applyFont="1" applyFill="1" applyBorder="1" applyAlignment="1" applyProtection="1">
      <alignment horizontal="center" vertical="center" wrapText="1"/>
      <protection locked="0"/>
    </xf>
    <xf numFmtId="38" fontId="4" fillId="0" borderId="11" xfId="9" applyFont="1" applyFill="1" applyBorder="1" applyAlignment="1">
      <alignment vertical="center" shrinkToFit="1"/>
    </xf>
    <xf numFmtId="38" fontId="4" fillId="0" borderId="11" xfId="9" applyFont="1" applyFill="1" applyBorder="1" applyAlignment="1" applyProtection="1">
      <alignment vertical="center"/>
    </xf>
    <xf numFmtId="38" fontId="4" fillId="0" borderId="21" xfId="9" applyFont="1" applyFill="1" applyBorder="1" applyAlignment="1" applyProtection="1">
      <alignment vertical="center"/>
    </xf>
    <xf numFmtId="38" fontId="4" fillId="5" borderId="17" xfId="9" applyFont="1" applyFill="1" applyBorder="1" applyAlignment="1" applyProtection="1">
      <alignment vertical="center"/>
    </xf>
    <xf numFmtId="0" fontId="9" fillId="0" borderId="9" xfId="1" applyFont="1" applyFill="1" applyBorder="1" applyAlignment="1" applyProtection="1">
      <alignment horizontal="center" vertical="center" wrapText="1"/>
      <protection locked="0"/>
    </xf>
    <xf numFmtId="0" fontId="9" fillId="0" borderId="15" xfId="1" applyFont="1" applyFill="1" applyBorder="1" applyAlignment="1" applyProtection="1">
      <alignment horizontal="center" vertical="center" wrapText="1"/>
      <protection locked="0"/>
    </xf>
    <xf numFmtId="0" fontId="9" fillId="0" borderId="51" xfId="1" applyFont="1" applyFill="1" applyBorder="1" applyAlignment="1" applyProtection="1">
      <alignment vertical="center" wrapText="1"/>
      <protection locked="0"/>
    </xf>
    <xf numFmtId="0" fontId="9" fillId="0" borderId="13" xfId="1" applyFont="1" applyFill="1" applyBorder="1" applyAlignment="1" applyProtection="1">
      <alignment vertical="center" wrapText="1"/>
      <protection locked="0"/>
    </xf>
    <xf numFmtId="0" fontId="9" fillId="0" borderId="15" xfId="1" applyFont="1" applyFill="1" applyBorder="1" applyAlignment="1" applyProtection="1">
      <alignment vertical="center" wrapText="1"/>
      <protection locked="0"/>
    </xf>
    <xf numFmtId="0" fontId="5" fillId="0" borderId="13" xfId="1" applyFont="1" applyFill="1" applyBorder="1" applyAlignment="1" applyProtection="1">
      <alignment horizontal="center" vertical="center" shrinkToFit="1"/>
      <protection locked="0"/>
    </xf>
    <xf numFmtId="0" fontId="5" fillId="0" borderId="15" xfId="1" applyFont="1" applyFill="1" applyBorder="1" applyAlignment="1" applyProtection="1">
      <alignment horizontal="center" vertical="center" shrinkToFit="1"/>
      <protection locked="0"/>
    </xf>
    <xf numFmtId="0" fontId="4" fillId="0" borderId="23" xfId="1" applyFont="1" applyBorder="1" applyAlignment="1" applyProtection="1">
      <alignment horizontal="center" vertical="center"/>
      <protection locked="0"/>
    </xf>
    <xf numFmtId="0" fontId="4" fillId="0" borderId="29" xfId="1" applyFont="1" applyBorder="1" applyAlignment="1" applyProtection="1">
      <alignment horizontal="center" vertical="center"/>
      <protection locked="0"/>
    </xf>
    <xf numFmtId="0" fontId="4" fillId="0" borderId="33" xfId="1" applyFont="1" applyBorder="1" applyAlignment="1" applyProtection="1">
      <alignment horizontal="center" vertical="center"/>
      <protection locked="0"/>
    </xf>
    <xf numFmtId="0" fontId="4" fillId="0" borderId="24" xfId="1" applyFont="1" applyBorder="1" applyAlignment="1" applyProtection="1">
      <alignment horizontal="center" vertical="center"/>
      <protection locked="0"/>
    </xf>
    <xf numFmtId="0" fontId="4" fillId="0" borderId="12" xfId="1" applyFont="1" applyBorder="1" applyAlignment="1" applyProtection="1">
      <alignment horizontal="center" vertical="center"/>
      <protection locked="0"/>
    </xf>
    <xf numFmtId="0" fontId="4" fillId="0" borderId="13" xfId="1" applyFont="1" applyBorder="1" applyAlignment="1" applyProtection="1">
      <alignment horizontal="center" vertical="center"/>
      <protection locked="0"/>
    </xf>
    <xf numFmtId="0" fontId="5" fillId="6" borderId="25" xfId="1" applyFont="1" applyFill="1" applyBorder="1" applyAlignment="1" applyProtection="1">
      <alignment horizontal="center" vertical="center" wrapText="1"/>
      <protection locked="0"/>
    </xf>
    <xf numFmtId="0" fontId="1" fillId="6" borderId="26" xfId="3" applyFill="1" applyBorder="1" applyAlignment="1" applyProtection="1">
      <alignment horizontal="center" vertical="center" wrapText="1"/>
      <protection locked="0"/>
    </xf>
    <xf numFmtId="0" fontId="1" fillId="6" borderId="43" xfId="3" applyFill="1" applyBorder="1" applyAlignment="1" applyProtection="1">
      <alignment horizontal="center" vertical="center" wrapText="1"/>
      <protection locked="0"/>
    </xf>
    <xf numFmtId="0" fontId="6" fillId="6" borderId="48" xfId="3" applyFont="1" applyFill="1" applyBorder="1" applyAlignment="1" applyProtection="1">
      <alignment horizontal="center" vertical="center" wrapText="1"/>
      <protection locked="0"/>
    </xf>
    <xf numFmtId="0" fontId="6" fillId="6" borderId="27" xfId="3" applyFont="1" applyFill="1" applyBorder="1" applyAlignment="1" applyProtection="1">
      <alignment horizontal="center" vertical="center" wrapText="1"/>
      <protection locked="0"/>
    </xf>
    <xf numFmtId="0" fontId="8" fillId="6" borderId="27" xfId="3" applyFont="1" applyFill="1" applyBorder="1" applyAlignment="1" applyProtection="1">
      <alignment horizontal="center" vertical="center" wrapText="1"/>
      <protection locked="0"/>
    </xf>
    <xf numFmtId="0" fontId="8" fillId="6" borderId="28" xfId="3" applyFont="1" applyFill="1" applyBorder="1" applyAlignment="1" applyProtection="1">
      <alignment horizontal="center" vertical="center" wrapText="1"/>
      <protection locked="0"/>
    </xf>
    <xf numFmtId="0" fontId="8" fillId="6" borderId="49" xfId="3" applyFont="1" applyFill="1" applyBorder="1" applyAlignment="1" applyProtection="1">
      <alignment horizontal="center" vertical="center" wrapText="1"/>
      <protection locked="0"/>
    </xf>
    <xf numFmtId="0" fontId="8" fillId="6" borderId="2" xfId="3" applyFont="1" applyFill="1" applyBorder="1" applyAlignment="1" applyProtection="1">
      <alignment horizontal="center" vertical="center" wrapText="1"/>
      <protection locked="0"/>
    </xf>
    <xf numFmtId="0" fontId="8" fillId="6" borderId="30" xfId="3" applyFont="1" applyFill="1" applyBorder="1" applyAlignment="1" applyProtection="1">
      <alignment horizontal="center" vertical="center" wrapText="1"/>
      <protection locked="0"/>
    </xf>
    <xf numFmtId="0" fontId="10" fillId="0" borderId="6" xfId="1" applyFont="1" applyFill="1" applyBorder="1" applyAlignment="1" applyProtection="1">
      <alignment horizontal="center" vertical="center"/>
      <protection locked="0"/>
    </xf>
    <xf numFmtId="0" fontId="10" fillId="0" borderId="1" xfId="1" applyFont="1" applyFill="1" applyBorder="1" applyAlignment="1" applyProtection="1">
      <alignment horizontal="center" vertical="center"/>
      <protection locked="0"/>
    </xf>
    <xf numFmtId="0" fontId="10" fillId="0" borderId="10" xfId="1" applyFont="1" applyFill="1" applyBorder="1" applyAlignment="1" applyProtection="1">
      <alignment horizontal="center" vertical="center"/>
      <protection locked="0"/>
    </xf>
    <xf numFmtId="0" fontId="5" fillId="0" borderId="9" xfId="1" applyFont="1" applyFill="1" applyBorder="1" applyAlignment="1" applyProtection="1">
      <alignment horizontal="center" vertical="center" wrapText="1"/>
      <protection locked="0"/>
    </xf>
    <xf numFmtId="0" fontId="5" fillId="0" borderId="1" xfId="1" applyFont="1" applyFill="1" applyBorder="1" applyAlignment="1" applyProtection="1">
      <alignment horizontal="center" vertical="center"/>
      <protection locked="0"/>
    </xf>
    <xf numFmtId="0" fontId="5" fillId="0" borderId="8" xfId="1" applyFont="1" applyFill="1" applyBorder="1" applyAlignment="1" applyProtection="1">
      <alignment horizontal="center" vertical="center"/>
      <protection locked="0"/>
    </xf>
    <xf numFmtId="0" fontId="5" fillId="0" borderId="0" xfId="1" applyFont="1" applyFill="1" applyBorder="1" applyAlignment="1" applyProtection="1">
      <alignment horizontal="center" vertical="center"/>
      <protection locked="0"/>
    </xf>
    <xf numFmtId="0" fontId="9" fillId="0" borderId="13" xfId="1" applyFont="1" applyFill="1" applyBorder="1" applyAlignment="1" applyProtection="1">
      <alignment horizontal="center" vertical="center" wrapText="1"/>
      <protection locked="0"/>
    </xf>
    <xf numFmtId="0" fontId="8" fillId="0" borderId="15" xfId="3" applyFont="1" applyBorder="1" applyAlignment="1" applyProtection="1">
      <alignment horizontal="center" vertical="center" wrapText="1"/>
      <protection locked="0"/>
    </xf>
    <xf numFmtId="0" fontId="5" fillId="7" borderId="15" xfId="1" applyFont="1" applyFill="1" applyBorder="1" applyAlignment="1">
      <alignment horizontal="center" vertical="top" textRotation="255" wrapText="1" shrinkToFit="1"/>
    </xf>
    <xf numFmtId="0" fontId="9" fillId="0" borderId="14" xfId="1" applyFont="1" applyFill="1" applyBorder="1" applyAlignment="1" applyProtection="1">
      <alignment horizontal="center" vertical="center" wrapText="1"/>
      <protection locked="0"/>
    </xf>
    <xf numFmtId="0" fontId="9" fillId="0" borderId="10" xfId="1" applyFont="1" applyFill="1" applyBorder="1" applyAlignment="1" applyProtection="1">
      <alignment horizontal="center" vertical="center" wrapText="1"/>
      <protection locked="0"/>
    </xf>
    <xf numFmtId="0" fontId="8" fillId="0" borderId="5" xfId="3" applyFont="1" applyBorder="1" applyAlignment="1" applyProtection="1">
      <alignment horizontal="center" vertical="center" wrapText="1"/>
      <protection locked="0"/>
    </xf>
    <xf numFmtId="0" fontId="9" fillId="0" borderId="9" xfId="1" applyFont="1" applyFill="1" applyBorder="1" applyAlignment="1" applyProtection="1">
      <alignment vertical="center" wrapText="1"/>
      <protection locked="0"/>
    </xf>
    <xf numFmtId="0" fontId="9" fillId="0" borderId="8" xfId="1" applyFont="1" applyFill="1" applyBorder="1" applyAlignment="1" applyProtection="1">
      <alignment vertical="center" wrapText="1"/>
      <protection locked="0"/>
    </xf>
    <xf numFmtId="0" fontId="9" fillId="0" borderId="15" xfId="1" applyFont="1" applyFill="1" applyBorder="1" applyAlignment="1" applyProtection="1">
      <alignment horizontal="center" vertical="top" wrapText="1"/>
      <protection locked="0"/>
    </xf>
    <xf numFmtId="0" fontId="9" fillId="7" borderId="13" xfId="1" applyFont="1" applyFill="1" applyBorder="1" applyAlignment="1" applyProtection="1">
      <alignment horizontal="center" vertical="center" wrapText="1"/>
      <protection locked="0"/>
    </xf>
    <xf numFmtId="0" fontId="6" fillId="7" borderId="15" xfId="3" applyFont="1" applyFill="1" applyBorder="1" applyAlignment="1" applyProtection="1">
      <alignment horizontal="center" vertical="center" wrapText="1"/>
      <protection locked="0"/>
    </xf>
    <xf numFmtId="0" fontId="5" fillId="0" borderId="13" xfId="1" applyFont="1" applyFill="1" applyBorder="1" applyAlignment="1" applyProtection="1">
      <alignment horizontal="center" vertical="center" wrapText="1"/>
      <protection locked="0"/>
    </xf>
    <xf numFmtId="0" fontId="8" fillId="0" borderId="15" xfId="3" applyFont="1" applyFill="1" applyBorder="1" applyAlignment="1" applyProtection="1">
      <alignment horizontal="center" vertical="center" wrapText="1"/>
      <protection locked="0"/>
    </xf>
    <xf numFmtId="0" fontId="9" fillId="0" borderId="50" xfId="1" applyFont="1" applyFill="1" applyBorder="1" applyAlignment="1" applyProtection="1">
      <alignment horizontal="center" vertical="center" wrapText="1"/>
      <protection locked="0"/>
    </xf>
    <xf numFmtId="0" fontId="9" fillId="0" borderId="1" xfId="1" applyFont="1" applyFill="1" applyBorder="1" applyAlignment="1" applyProtection="1">
      <alignment horizontal="center" vertical="center" wrapText="1"/>
      <protection locked="0"/>
    </xf>
    <xf numFmtId="0" fontId="9" fillId="0" borderId="5" xfId="1" applyFont="1" applyFill="1" applyBorder="1" applyAlignment="1" applyProtection="1">
      <alignment horizontal="center" vertical="center" wrapText="1"/>
      <protection locked="0"/>
    </xf>
    <xf numFmtId="0" fontId="9" fillId="0" borderId="49" xfId="1" applyFont="1" applyFill="1" applyBorder="1" applyAlignment="1" applyProtection="1">
      <alignment horizontal="center" vertical="center" wrapText="1"/>
      <protection locked="0"/>
    </xf>
    <xf numFmtId="0" fontId="9" fillId="0" borderId="2" xfId="1" applyFont="1" applyFill="1" applyBorder="1" applyAlignment="1" applyProtection="1">
      <alignment horizontal="center" vertical="center" wrapText="1"/>
      <protection locked="0"/>
    </xf>
    <xf numFmtId="0" fontId="9" fillId="0" borderId="3" xfId="1" applyFont="1" applyFill="1" applyBorder="1" applyAlignment="1" applyProtection="1">
      <alignment horizontal="center" vertical="center" wrapText="1"/>
      <protection locked="0"/>
    </xf>
    <xf numFmtId="0" fontId="16" fillId="0" borderId="7" xfId="1" applyFont="1" applyFill="1" applyBorder="1" applyAlignment="1" applyProtection="1">
      <alignment vertical="center" wrapText="1"/>
      <protection locked="0"/>
    </xf>
    <xf numFmtId="0" fontId="8" fillId="0" borderId="3" xfId="3" applyFont="1" applyBorder="1" applyAlignment="1" applyProtection="1">
      <alignment vertical="center" wrapText="1"/>
      <protection locked="0"/>
    </xf>
    <xf numFmtId="0" fontId="5" fillId="0" borderId="32" xfId="1" applyFont="1" applyFill="1" applyBorder="1" applyAlignment="1" applyProtection="1">
      <alignment vertical="center" wrapText="1"/>
      <protection locked="0"/>
    </xf>
    <xf numFmtId="0" fontId="5" fillId="0" borderId="15" xfId="1" applyFont="1" applyFill="1" applyBorder="1" applyAlignment="1" applyProtection="1">
      <alignment horizontal="center" vertical="center" wrapText="1"/>
      <protection locked="0"/>
    </xf>
    <xf numFmtId="0" fontId="5" fillId="0" borderId="13" xfId="1" applyFont="1" applyFill="1" applyBorder="1" applyAlignment="1" applyProtection="1">
      <alignment horizontal="center" vertical="center"/>
      <protection locked="0"/>
    </xf>
    <xf numFmtId="0" fontId="5" fillId="0" borderId="15" xfId="1" applyFont="1" applyFill="1" applyBorder="1" applyAlignment="1" applyProtection="1">
      <alignment horizontal="center" vertical="center"/>
      <protection locked="0"/>
    </xf>
    <xf numFmtId="0" fontId="5" fillId="9" borderId="15" xfId="1" applyFont="1" applyFill="1" applyBorder="1" applyAlignment="1">
      <alignment horizontal="center" vertical="top" textRotation="255" wrapText="1"/>
    </xf>
    <xf numFmtId="0" fontId="9" fillId="0" borderId="64" xfId="1" applyFont="1" applyFill="1" applyBorder="1" applyAlignment="1" applyProtection="1">
      <alignment horizontal="center" vertical="top" wrapText="1"/>
      <protection locked="0"/>
    </xf>
    <xf numFmtId="0" fontId="9" fillId="0" borderId="9" xfId="1" applyFont="1" applyFill="1" applyBorder="1" applyAlignment="1">
      <alignment horizontal="center" vertical="center" shrinkToFit="1"/>
    </xf>
    <xf numFmtId="0" fontId="9" fillId="0" borderId="1" xfId="1" applyFont="1" applyFill="1" applyBorder="1" applyAlignment="1">
      <alignment horizontal="center" vertical="center" shrinkToFit="1"/>
    </xf>
    <xf numFmtId="0" fontId="9" fillId="0" borderId="5" xfId="1" applyFont="1" applyFill="1" applyBorder="1" applyAlignment="1">
      <alignment horizontal="center" vertical="center" shrinkToFit="1"/>
    </xf>
    <xf numFmtId="0" fontId="18" fillId="0" borderId="13" xfId="3" applyFont="1" applyBorder="1" applyAlignment="1" applyProtection="1">
      <alignment vertical="center" wrapText="1"/>
      <protection locked="0"/>
    </xf>
    <xf numFmtId="0" fontId="18" fillId="0" borderId="15" xfId="3" applyFont="1" applyBorder="1" applyAlignment="1" applyProtection="1">
      <alignment vertical="center" wrapText="1"/>
      <protection locked="0"/>
    </xf>
    <xf numFmtId="0" fontId="5" fillId="0" borderId="13" xfId="1" applyFont="1" applyFill="1" applyBorder="1" applyAlignment="1" applyProtection="1">
      <alignment horizontal="center" vertical="center" textRotation="255" wrapText="1"/>
      <protection locked="0"/>
    </xf>
    <xf numFmtId="0" fontId="5" fillId="0" borderId="15" xfId="1" applyFont="1" applyFill="1" applyBorder="1" applyAlignment="1" applyProtection="1">
      <alignment horizontal="center" vertical="center" textRotation="255" wrapText="1"/>
      <protection locked="0"/>
    </xf>
    <xf numFmtId="0" fontId="9" fillId="0" borderId="8" xfId="1" applyFont="1" applyFill="1" applyBorder="1" applyAlignment="1" applyProtection="1">
      <alignment horizontal="center" vertical="center" wrapText="1"/>
      <protection locked="0"/>
    </xf>
    <xf numFmtId="0" fontId="5" fillId="12" borderId="13" xfId="1" applyFont="1" applyFill="1" applyBorder="1" applyAlignment="1" applyProtection="1">
      <alignment horizontal="center" vertical="center" wrapText="1"/>
      <protection locked="0"/>
    </xf>
    <xf numFmtId="0" fontId="5" fillId="12" borderId="15" xfId="1" applyFont="1" applyFill="1" applyBorder="1" applyAlignment="1" applyProtection="1">
      <alignment horizontal="center" vertical="center" wrapText="1"/>
      <protection locked="0"/>
    </xf>
    <xf numFmtId="0" fontId="5" fillId="0" borderId="9" xfId="1" applyFont="1" applyFill="1" applyBorder="1" applyAlignment="1" applyProtection="1">
      <alignment horizontal="center" vertical="center" wrapText="1" shrinkToFit="1"/>
      <protection locked="0"/>
    </xf>
    <xf numFmtId="0" fontId="5" fillId="0" borderId="5" xfId="1" applyFont="1" applyFill="1" applyBorder="1" applyAlignment="1" applyProtection="1">
      <alignment horizontal="center" vertical="center" wrapText="1" shrinkToFit="1"/>
      <protection locked="0"/>
    </xf>
    <xf numFmtId="0" fontId="5" fillId="0" borderId="8" xfId="1" applyFont="1" applyFill="1" applyBorder="1" applyAlignment="1" applyProtection="1">
      <alignment horizontal="center" vertical="center" wrapText="1" shrinkToFit="1"/>
      <protection locked="0"/>
    </xf>
    <xf numFmtId="0" fontId="5" fillId="0" borderId="4" xfId="1" applyFont="1" applyFill="1" applyBorder="1" applyAlignment="1" applyProtection="1">
      <alignment horizontal="center" vertical="center" wrapText="1" shrinkToFit="1"/>
      <protection locked="0"/>
    </xf>
    <xf numFmtId="0" fontId="5" fillId="0" borderId="1" xfId="1" applyFont="1" applyFill="1" applyBorder="1" applyAlignment="1" applyProtection="1">
      <alignment horizontal="center" vertical="center" wrapText="1" shrinkToFit="1"/>
      <protection locked="0"/>
    </xf>
    <xf numFmtId="0" fontId="5" fillId="0" borderId="0" xfId="1" applyFont="1" applyFill="1" applyBorder="1" applyAlignment="1" applyProtection="1">
      <alignment horizontal="center" vertical="center" wrapText="1" shrinkToFit="1"/>
      <protection locked="0"/>
    </xf>
    <xf numFmtId="0" fontId="5" fillId="0" borderId="9"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9" xfId="1" applyFont="1" applyFill="1" applyBorder="1" applyAlignment="1" applyProtection="1">
      <alignment horizontal="center" vertical="center" shrinkToFit="1"/>
      <protection locked="0"/>
    </xf>
    <xf numFmtId="0" fontId="5" fillId="0" borderId="5" xfId="1" applyFont="1" applyFill="1" applyBorder="1" applyAlignment="1" applyProtection="1">
      <alignment horizontal="center" vertical="center" shrinkToFit="1"/>
      <protection locked="0"/>
    </xf>
    <xf numFmtId="0" fontId="5" fillId="0" borderId="7" xfId="1" applyFont="1" applyFill="1" applyBorder="1" applyAlignment="1" applyProtection="1">
      <alignment horizontal="center" vertical="top" wrapText="1"/>
      <protection locked="0"/>
    </xf>
    <xf numFmtId="0" fontId="5" fillId="0" borderId="3" xfId="1" applyFont="1" applyFill="1" applyBorder="1" applyAlignment="1" applyProtection="1">
      <alignment horizontal="center" vertical="top" wrapText="1"/>
      <protection locked="0"/>
    </xf>
    <xf numFmtId="0" fontId="5" fillId="0" borderId="5" xfId="1" applyFont="1" applyFill="1" applyBorder="1" applyAlignment="1" applyProtection="1">
      <alignment horizontal="center" vertical="center" wrapText="1"/>
      <protection locked="0"/>
    </xf>
    <xf numFmtId="0" fontId="5" fillId="0" borderId="7" xfId="1" applyFont="1" applyFill="1" applyBorder="1" applyAlignment="1" applyProtection="1">
      <alignment horizontal="center" vertical="top"/>
      <protection locked="0"/>
    </xf>
    <xf numFmtId="0" fontId="5" fillId="0" borderId="3" xfId="1" applyFont="1" applyFill="1" applyBorder="1" applyAlignment="1" applyProtection="1">
      <alignment horizontal="center" vertical="top"/>
      <protection locked="0"/>
    </xf>
    <xf numFmtId="0" fontId="11" fillId="0" borderId="4" xfId="1" applyFont="1" applyFill="1" applyBorder="1" applyAlignment="1" applyProtection="1">
      <alignment horizontal="left" vertical="top" wrapText="1"/>
      <protection locked="0"/>
    </xf>
    <xf numFmtId="0" fontId="23" fillId="0" borderId="13" xfId="1" applyFont="1" applyFill="1" applyBorder="1" applyAlignment="1" applyProtection="1">
      <alignment horizontal="center" vertical="center" wrapText="1"/>
      <protection locked="0"/>
    </xf>
    <xf numFmtId="0" fontId="23" fillId="0" borderId="15" xfId="1" applyFont="1" applyFill="1" applyBorder="1" applyAlignment="1" applyProtection="1">
      <alignment horizontal="center" vertical="center" wrapText="1"/>
      <protection locked="0"/>
    </xf>
    <xf numFmtId="0" fontId="9" fillId="13" borderId="63" xfId="1" applyFont="1" applyFill="1" applyBorder="1" applyAlignment="1" applyProtection="1">
      <alignment horizontal="center" vertical="center" wrapText="1"/>
      <protection locked="0"/>
    </xf>
    <xf numFmtId="0" fontId="9" fillId="13" borderId="60" xfId="1" applyFont="1" applyFill="1" applyBorder="1" applyAlignment="1" applyProtection="1">
      <alignment horizontal="center" vertical="center" wrapText="1"/>
      <protection locked="0"/>
    </xf>
    <xf numFmtId="0" fontId="5" fillId="12" borderId="9" xfId="1" applyFont="1" applyFill="1" applyBorder="1" applyAlignment="1" applyProtection="1">
      <alignment horizontal="center" vertical="center" wrapText="1"/>
      <protection locked="0"/>
    </xf>
    <xf numFmtId="0" fontId="5" fillId="12" borderId="1" xfId="1" applyFont="1" applyFill="1" applyBorder="1" applyAlignment="1" applyProtection="1">
      <alignment horizontal="center" vertical="center" wrapText="1"/>
      <protection locked="0"/>
    </xf>
    <xf numFmtId="0" fontId="5" fillId="12" borderId="5" xfId="1" applyFont="1" applyFill="1" applyBorder="1" applyAlignment="1" applyProtection="1">
      <alignment horizontal="center" vertical="center" wrapText="1"/>
      <protection locked="0"/>
    </xf>
    <xf numFmtId="0" fontId="5" fillId="12" borderId="8" xfId="1" applyFont="1" applyFill="1" applyBorder="1" applyAlignment="1" applyProtection="1">
      <alignment horizontal="center" vertical="center" wrapText="1"/>
      <protection locked="0"/>
    </xf>
    <xf numFmtId="0" fontId="5" fillId="12" borderId="0" xfId="1" applyFont="1" applyFill="1" applyBorder="1" applyAlignment="1" applyProtection="1">
      <alignment horizontal="center" vertical="center" wrapText="1"/>
      <protection locked="0"/>
    </xf>
    <xf numFmtId="0" fontId="5" fillId="12" borderId="4" xfId="1" applyFont="1" applyFill="1" applyBorder="1" applyAlignment="1" applyProtection="1">
      <alignment horizontal="center" vertical="center" wrapText="1"/>
      <protection locked="0"/>
    </xf>
    <xf numFmtId="0" fontId="6" fillId="6" borderId="27" xfId="1" applyFont="1" applyFill="1" applyBorder="1" applyAlignment="1" applyProtection="1">
      <alignment horizontal="center" vertical="center" wrapText="1"/>
      <protection locked="0"/>
    </xf>
    <xf numFmtId="0" fontId="6" fillId="6" borderId="28" xfId="1" applyFont="1" applyFill="1" applyBorder="1" applyAlignment="1" applyProtection="1">
      <alignment horizontal="center" vertical="center" wrapText="1"/>
      <protection locked="0"/>
    </xf>
    <xf numFmtId="0" fontId="6" fillId="6" borderId="2" xfId="1" applyFont="1" applyFill="1" applyBorder="1" applyAlignment="1" applyProtection="1">
      <alignment horizontal="center" vertical="center" wrapText="1"/>
      <protection locked="0"/>
    </xf>
    <xf numFmtId="0" fontId="6" fillId="6" borderId="30" xfId="1" applyFont="1" applyFill="1" applyBorder="1" applyAlignment="1" applyProtection="1">
      <alignment horizontal="center" vertical="center" wrapText="1"/>
      <protection locked="0"/>
    </xf>
    <xf numFmtId="0" fontId="9" fillId="0" borderId="31" xfId="1" applyFont="1" applyFill="1" applyBorder="1" applyAlignment="1" applyProtection="1">
      <alignment vertical="center" wrapText="1"/>
      <protection locked="0"/>
    </xf>
    <xf numFmtId="0" fontId="9" fillId="0" borderId="32" xfId="1" applyFont="1" applyFill="1" applyBorder="1" applyAlignment="1" applyProtection="1">
      <alignment vertical="center" wrapText="1"/>
      <protection locked="0"/>
    </xf>
    <xf numFmtId="0" fontId="9" fillId="0" borderId="53" xfId="1" applyFont="1" applyFill="1" applyBorder="1" applyAlignment="1" applyProtection="1">
      <alignment horizontal="distributed" vertical="center" wrapText="1" indent="3"/>
      <protection locked="0"/>
    </xf>
    <xf numFmtId="0" fontId="9" fillId="0" borderId="6" xfId="1" applyFont="1" applyFill="1" applyBorder="1" applyAlignment="1" applyProtection="1">
      <alignment horizontal="distributed" vertical="center" wrapText="1" indent="3"/>
      <protection locked="0"/>
    </xf>
    <xf numFmtId="0" fontId="9" fillId="0" borderId="10" xfId="1" applyFont="1" applyFill="1" applyBorder="1" applyAlignment="1" applyProtection="1">
      <alignment horizontal="distributed" vertical="center" wrapText="1" indent="3"/>
      <protection locked="0"/>
    </xf>
    <xf numFmtId="0" fontId="9" fillId="0" borderId="14" xfId="1" applyFont="1" applyFill="1" applyBorder="1" applyAlignment="1" applyProtection="1">
      <alignment horizontal="distributed" vertical="center" wrapText="1" indent="3"/>
      <protection locked="0"/>
    </xf>
    <xf numFmtId="0" fontId="9" fillId="0" borderId="44" xfId="1" applyFont="1" applyFill="1" applyBorder="1" applyAlignment="1" applyProtection="1">
      <alignment horizontal="distributed" vertical="center" wrapText="1" indent="3"/>
      <protection locked="0"/>
    </xf>
    <xf numFmtId="0" fontId="18" fillId="0" borderId="31" xfId="3" applyFont="1" applyBorder="1" applyAlignment="1" applyProtection="1">
      <alignment vertical="center" wrapText="1"/>
      <protection locked="0"/>
    </xf>
    <xf numFmtId="0" fontId="18" fillId="0" borderId="32" xfId="3" applyFont="1" applyBorder="1" applyAlignment="1" applyProtection="1">
      <alignment vertical="center" wrapText="1"/>
      <protection locked="0"/>
    </xf>
    <xf numFmtId="0" fontId="18" fillId="0" borderId="33" xfId="3" applyFont="1" applyBorder="1" applyAlignment="1" applyProtection="1">
      <alignment vertical="center" wrapText="1"/>
      <protection locked="0"/>
    </xf>
    <xf numFmtId="0" fontId="18" fillId="0" borderId="51" xfId="3" applyFont="1" applyBorder="1" applyAlignment="1" applyProtection="1">
      <alignment vertical="center" wrapText="1"/>
      <protection locked="0"/>
    </xf>
    <xf numFmtId="0" fontId="5" fillId="9" borderId="13" xfId="1" applyFont="1" applyFill="1" applyBorder="1" applyAlignment="1">
      <alignment horizontal="center" vertical="center"/>
    </xf>
    <xf numFmtId="0" fontId="5" fillId="9" borderId="11" xfId="1" applyFont="1" applyFill="1" applyBorder="1" applyAlignment="1">
      <alignment horizontal="center" vertical="center"/>
    </xf>
    <xf numFmtId="0" fontId="5" fillId="9" borderId="13" xfId="1" applyFont="1" applyFill="1" applyBorder="1" applyAlignment="1">
      <alignment vertical="center" wrapText="1"/>
    </xf>
    <xf numFmtId="0" fontId="5" fillId="9" borderId="11" xfId="1" applyFont="1" applyFill="1" applyBorder="1" applyAlignment="1">
      <alignment vertical="center" wrapText="1"/>
    </xf>
    <xf numFmtId="0" fontId="5" fillId="0" borderId="13" xfId="1" applyFont="1" applyBorder="1" applyAlignment="1" applyProtection="1">
      <alignment horizontal="center" vertical="center"/>
      <protection locked="0"/>
    </xf>
    <xf numFmtId="0" fontId="5" fillId="0" borderId="11" xfId="1" applyFont="1" applyBorder="1" applyAlignment="1" applyProtection="1">
      <alignment horizontal="center" vertical="center"/>
      <protection locked="0"/>
    </xf>
    <xf numFmtId="0" fontId="5" fillId="0" borderId="15" xfId="1" applyFont="1" applyBorder="1" applyAlignment="1" applyProtection="1">
      <alignment horizontal="center" vertical="center"/>
      <protection locked="0"/>
    </xf>
    <xf numFmtId="0" fontId="5" fillId="9" borderId="13" xfId="1" applyFont="1" applyFill="1" applyBorder="1" applyAlignment="1" applyProtection="1">
      <alignment horizontal="center" vertical="center" wrapText="1"/>
      <protection locked="0"/>
    </xf>
    <xf numFmtId="0" fontId="5" fillId="9" borderId="15" xfId="1" applyFont="1" applyFill="1" applyBorder="1" applyAlignment="1" applyProtection="1">
      <alignment horizontal="center" vertical="center" wrapText="1"/>
      <protection locked="0"/>
    </xf>
    <xf numFmtId="0" fontId="5" fillId="9" borderId="11" xfId="1" applyFont="1" applyFill="1" applyBorder="1" applyAlignment="1" applyProtection="1">
      <alignment horizontal="center" vertical="center" wrapText="1"/>
      <protection locked="0"/>
    </xf>
    <xf numFmtId="0" fontId="5" fillId="9" borderId="13" xfId="1" applyFont="1" applyFill="1" applyBorder="1" applyAlignment="1">
      <alignment vertical="center" textRotation="255" shrinkToFit="1"/>
    </xf>
    <xf numFmtId="0" fontId="5" fillId="9" borderId="15" xfId="1" applyFont="1" applyFill="1" applyBorder="1" applyAlignment="1">
      <alignment vertical="center" textRotation="255" shrinkToFit="1"/>
    </xf>
    <xf numFmtId="0" fontId="5" fillId="9" borderId="11" xfId="1" applyFont="1" applyFill="1" applyBorder="1" applyAlignment="1">
      <alignment vertical="center" textRotation="255" shrinkToFit="1"/>
    </xf>
    <xf numFmtId="0" fontId="5" fillId="9" borderId="13" xfId="1" applyFont="1" applyFill="1" applyBorder="1" applyAlignment="1">
      <alignment horizontal="center" vertical="center" textRotation="255" shrinkToFit="1"/>
    </xf>
    <xf numFmtId="0" fontId="5" fillId="9" borderId="15" xfId="1" applyFont="1" applyFill="1" applyBorder="1" applyAlignment="1">
      <alignment horizontal="center" vertical="center" textRotation="255" shrinkToFit="1"/>
    </xf>
    <xf numFmtId="0" fontId="5" fillId="9" borderId="11" xfId="1" applyFont="1" applyFill="1" applyBorder="1" applyAlignment="1">
      <alignment horizontal="center" vertical="center" textRotation="255" shrinkToFit="1"/>
    </xf>
    <xf numFmtId="0" fontId="24" fillId="0" borderId="40" xfId="7" applyBorder="1" applyAlignment="1">
      <alignment vertical="center" wrapText="1"/>
    </xf>
    <xf numFmtId="0" fontId="24" fillId="0" borderId="39" xfId="7" applyBorder="1" applyAlignment="1">
      <alignment vertical="center" wrapText="1"/>
    </xf>
    <xf numFmtId="0" fontId="24" fillId="0" borderId="42" xfId="7" applyBorder="1" applyAlignment="1">
      <alignment vertical="center" wrapText="1"/>
    </xf>
    <xf numFmtId="0" fontId="24" fillId="0" borderId="10" xfId="7" applyBorder="1" applyAlignment="1">
      <alignment vertical="center" wrapText="1"/>
    </xf>
    <xf numFmtId="0" fontId="24" fillId="0" borderId="12" xfId="7" applyBorder="1" applyAlignment="1">
      <alignment vertical="center" wrapText="1"/>
    </xf>
    <xf numFmtId="0" fontId="24" fillId="0" borderId="37" xfId="7" applyBorder="1" applyAlignment="1">
      <alignment vertical="center" wrapText="1"/>
    </xf>
    <xf numFmtId="0" fontId="25" fillId="0" borderId="0" xfId="7" applyFont="1" applyAlignment="1">
      <alignment vertical="center" wrapText="1"/>
    </xf>
    <xf numFmtId="0" fontId="24" fillId="0" borderId="17" xfId="7" applyBorder="1" applyAlignment="1">
      <alignment horizontal="center" vertical="center"/>
    </xf>
    <xf numFmtId="0" fontId="24" fillId="0" borderId="34" xfId="7" applyBorder="1" applyAlignment="1">
      <alignment horizontal="center" vertical="center"/>
    </xf>
    <xf numFmtId="0" fontId="24" fillId="0" borderId="3" xfId="7" applyBorder="1" applyAlignment="1">
      <alignment vertical="center" wrapText="1"/>
    </xf>
    <xf numFmtId="0" fontId="24" fillId="0" borderId="11" xfId="7" applyBorder="1" applyAlignment="1">
      <alignment vertical="center" wrapText="1"/>
    </xf>
    <xf numFmtId="0" fontId="24" fillId="0" borderId="36" xfId="7" applyBorder="1" applyAlignment="1">
      <alignment vertical="center" wrapText="1"/>
    </xf>
    <xf numFmtId="0" fontId="24" fillId="0" borderId="10" xfId="7" applyBorder="1" applyAlignment="1">
      <alignment vertical="center"/>
    </xf>
    <xf numFmtId="0" fontId="24" fillId="0" borderId="12" xfId="7" applyBorder="1" applyAlignment="1">
      <alignment vertical="center"/>
    </xf>
    <xf numFmtId="0" fontId="24" fillId="0" borderId="37" xfId="7" applyBorder="1" applyAlignment="1">
      <alignment vertical="center"/>
    </xf>
  </cellXfs>
  <cellStyles count="10">
    <cellStyle name="パーセント" xfId="8" builtinId="5"/>
    <cellStyle name="パーセント 2" xfId="4"/>
    <cellStyle name="桁区切り" xfId="9" builtinId="6"/>
    <cellStyle name="桁区切り 2" xfId="2"/>
    <cellStyle name="通貨 2" xfId="5"/>
    <cellStyle name="標準" xfId="0" builtinId="0"/>
    <cellStyle name="標準 2" xfId="1"/>
    <cellStyle name="標準 3" xfId="3"/>
    <cellStyle name="標準 4" xfId="7"/>
    <cellStyle name="未定義" xfId="6"/>
  </cellStyles>
  <dxfs count="0"/>
  <tableStyles count="0" defaultTableStyle="TableStyleMedium9" defaultPivotStyle="PivotStyleLight16"/>
  <colors>
    <mruColors>
      <color rgb="FFFFFF99"/>
      <color rgb="FF0000FF"/>
      <color rgb="FF99FFCC"/>
      <color rgb="FFCCFFFF"/>
      <color rgb="FF99FF99"/>
      <color rgb="FFFFFF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137583</xdr:colOff>
      <xdr:row>7</xdr:row>
      <xdr:rowOff>402167</xdr:rowOff>
    </xdr:from>
    <xdr:to>
      <xdr:col>5</xdr:col>
      <xdr:colOff>1280583</xdr:colOff>
      <xdr:row>7</xdr:row>
      <xdr:rowOff>878417</xdr:rowOff>
    </xdr:to>
    <xdr:sp macro="" textlink="">
      <xdr:nvSpPr>
        <xdr:cNvPr id="2" name="四角形吹き出し 1"/>
        <xdr:cNvSpPr/>
      </xdr:nvSpPr>
      <xdr:spPr>
        <a:xfrm>
          <a:off x="1813983" y="2573867"/>
          <a:ext cx="2133600" cy="476250"/>
        </a:xfrm>
        <a:prstGeom prst="wedgeRectCallout">
          <a:avLst>
            <a:gd name="adj1" fmla="val -59942"/>
            <a:gd name="adj2" fmla="val 152744"/>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lstStyle/>
        <a:p>
          <a:pPr algn="l"/>
          <a:r>
            <a:rPr kumimoji="1" lang="ja-JP" altLang="en-US" sz="1000">
              <a:solidFill>
                <a:srgbClr val="FF0000"/>
              </a:solidFill>
            </a:rPr>
            <a:t>助成対象者毎に都道府県、市町村、地区名を記載して下さい。</a:t>
          </a:r>
        </a:p>
      </xdr:txBody>
    </xdr:sp>
    <xdr:clientData/>
  </xdr:twoCellAnchor>
  <xdr:twoCellAnchor>
    <xdr:from>
      <xdr:col>7</xdr:col>
      <xdr:colOff>179917</xdr:colOff>
      <xdr:row>13</xdr:row>
      <xdr:rowOff>74090</xdr:rowOff>
    </xdr:from>
    <xdr:to>
      <xdr:col>11</xdr:col>
      <xdr:colOff>338667</xdr:colOff>
      <xdr:row>16</xdr:row>
      <xdr:rowOff>158756</xdr:rowOff>
    </xdr:to>
    <xdr:sp macro="" textlink="">
      <xdr:nvSpPr>
        <xdr:cNvPr id="3" name="四角形吹き出し 2"/>
        <xdr:cNvSpPr/>
      </xdr:nvSpPr>
      <xdr:spPr>
        <a:xfrm>
          <a:off x="4550834" y="4138090"/>
          <a:ext cx="2434166" cy="783166"/>
        </a:xfrm>
        <a:prstGeom prst="wedgeRectCallout">
          <a:avLst>
            <a:gd name="adj1" fmla="val -95724"/>
            <a:gd name="adj2" fmla="val -72843"/>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lstStyle/>
        <a:p>
          <a:pPr algn="l"/>
          <a:r>
            <a:rPr kumimoji="1" lang="ja-JP" altLang="en-US" sz="1000">
              <a:solidFill>
                <a:srgbClr val="FF0000"/>
              </a:solidFill>
            </a:rPr>
            <a:t>１つの経営体が２つ以上の機械、施設等を導入する場合、必ず２行目以降も助成対象者名を記載して下さい。</a:t>
          </a:r>
          <a:endParaRPr kumimoji="1" lang="en-US" altLang="ja-JP" sz="1000">
            <a:solidFill>
              <a:srgbClr val="FF0000"/>
            </a:solidFill>
          </a:endParaRPr>
        </a:p>
        <a:p>
          <a:pPr algn="l"/>
          <a:r>
            <a:rPr kumimoji="1" lang="ja-JP" altLang="en-US" sz="1000">
              <a:solidFill>
                <a:srgbClr val="FF0000"/>
              </a:solidFill>
            </a:rPr>
            <a:t>また、セルを結合したりしないで下さい。</a:t>
          </a:r>
        </a:p>
      </xdr:txBody>
    </xdr:sp>
    <xdr:clientData/>
  </xdr:twoCellAnchor>
  <xdr:twoCellAnchor>
    <xdr:from>
      <xdr:col>1</xdr:col>
      <xdr:colOff>624417</xdr:colOff>
      <xdr:row>22</xdr:row>
      <xdr:rowOff>74084</xdr:rowOff>
    </xdr:from>
    <xdr:to>
      <xdr:col>5</xdr:col>
      <xdr:colOff>391584</xdr:colOff>
      <xdr:row>24</xdr:row>
      <xdr:rowOff>84667</xdr:rowOff>
    </xdr:to>
    <xdr:sp macro="" textlink="">
      <xdr:nvSpPr>
        <xdr:cNvPr id="4" name="四角形吹き出し 3"/>
        <xdr:cNvSpPr/>
      </xdr:nvSpPr>
      <xdr:spPr>
        <a:xfrm>
          <a:off x="929217" y="6217709"/>
          <a:ext cx="2129367" cy="467783"/>
        </a:xfrm>
        <a:prstGeom prst="wedgeRectCallout">
          <a:avLst>
            <a:gd name="adj1" fmla="val -59942"/>
            <a:gd name="adj2" fmla="val 152744"/>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en-US" sz="1000">
              <a:solidFill>
                <a:srgbClr val="FF0000"/>
              </a:solidFill>
            </a:rPr>
            <a:t>行数が足りない場合は、最終行をコピーして行を追加していって下さい。</a:t>
          </a:r>
        </a:p>
      </xdr:txBody>
    </xdr:sp>
    <xdr:clientData/>
  </xdr:twoCellAnchor>
  <xdr:twoCellAnchor>
    <xdr:from>
      <xdr:col>35</xdr:col>
      <xdr:colOff>560917</xdr:colOff>
      <xdr:row>15</xdr:row>
      <xdr:rowOff>127000</xdr:rowOff>
    </xdr:from>
    <xdr:to>
      <xdr:col>39</xdr:col>
      <xdr:colOff>275167</xdr:colOff>
      <xdr:row>17</xdr:row>
      <xdr:rowOff>148166</xdr:rowOff>
    </xdr:to>
    <xdr:sp macro="" textlink="">
      <xdr:nvSpPr>
        <xdr:cNvPr id="5" name="四角形吹き出し 4"/>
        <xdr:cNvSpPr/>
      </xdr:nvSpPr>
      <xdr:spPr>
        <a:xfrm>
          <a:off x="24458084" y="4656667"/>
          <a:ext cx="2508250" cy="486832"/>
        </a:xfrm>
        <a:prstGeom prst="wedgeRectCallout">
          <a:avLst>
            <a:gd name="adj1" fmla="val 50475"/>
            <a:gd name="adj2" fmla="val -104453"/>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en-US" sz="1000">
              <a:solidFill>
                <a:srgbClr val="FF0000"/>
              </a:solidFill>
            </a:rPr>
            <a:t>配分積算額を算出する計算式が入力されていますので、削除したりしないで下さい。</a:t>
          </a:r>
          <a:endParaRPr kumimoji="1" lang="en-US" altLang="ja-JP" sz="1000">
            <a:solidFill>
              <a:srgbClr val="FF0000"/>
            </a:solidFill>
          </a:endParaRPr>
        </a:p>
      </xdr:txBody>
    </xdr:sp>
    <xdr:clientData/>
  </xdr:twoCellAnchor>
  <xdr:twoCellAnchor>
    <xdr:from>
      <xdr:col>52</xdr:col>
      <xdr:colOff>25399</xdr:colOff>
      <xdr:row>4</xdr:row>
      <xdr:rowOff>148166</xdr:rowOff>
    </xdr:from>
    <xdr:to>
      <xdr:col>55</xdr:col>
      <xdr:colOff>565149</xdr:colOff>
      <xdr:row>6</xdr:row>
      <xdr:rowOff>14816</xdr:rowOff>
    </xdr:to>
    <xdr:sp macro="" textlink="">
      <xdr:nvSpPr>
        <xdr:cNvPr id="6" name="四角形吹き出し 5"/>
        <xdr:cNvSpPr/>
      </xdr:nvSpPr>
      <xdr:spPr>
        <a:xfrm>
          <a:off x="26371549" y="1224491"/>
          <a:ext cx="2540000" cy="638175"/>
        </a:xfrm>
        <a:prstGeom prst="wedgeRectCallout">
          <a:avLst>
            <a:gd name="adj1" fmla="val -61192"/>
            <a:gd name="adj2" fmla="val 389027"/>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en-US" sz="1000">
              <a:solidFill>
                <a:srgbClr val="FF0000"/>
              </a:solidFill>
            </a:rPr>
            <a:t>一つの経営体で二つ以上の事業を実施する場合は２行目以降の配分基準項目欄への記載は不要です。</a:t>
          </a:r>
          <a:endParaRPr kumimoji="1" lang="en-US" altLang="ja-JP" sz="1000">
            <a:solidFill>
              <a:srgbClr val="FF0000"/>
            </a:solidFill>
          </a:endParaRPr>
        </a:p>
      </xdr:txBody>
    </xdr:sp>
    <xdr:clientData/>
  </xdr:twoCellAnchor>
  <xdr:twoCellAnchor>
    <xdr:from>
      <xdr:col>1</xdr:col>
      <xdr:colOff>105830</xdr:colOff>
      <xdr:row>3</xdr:row>
      <xdr:rowOff>10576</xdr:rowOff>
    </xdr:from>
    <xdr:to>
      <xdr:col>3</xdr:col>
      <xdr:colOff>565997</xdr:colOff>
      <xdr:row>5</xdr:row>
      <xdr:rowOff>74076</xdr:rowOff>
    </xdr:to>
    <xdr:sp macro="" textlink="">
      <xdr:nvSpPr>
        <xdr:cNvPr id="8" name="角丸四角形 7"/>
        <xdr:cNvSpPr/>
      </xdr:nvSpPr>
      <xdr:spPr>
        <a:xfrm>
          <a:off x="412747" y="867826"/>
          <a:ext cx="1836000" cy="529167"/>
        </a:xfrm>
        <a:prstGeom prst="roundRect">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solidFill>
              <a:latin typeface="ＭＳ ゴシック" panose="020B0609070205080204" pitchFamily="49" charset="-128"/>
              <a:ea typeface="ＭＳ ゴシック" panose="020B0609070205080204" pitchFamily="49" charset="-128"/>
            </a:rPr>
            <a:t>台風</a:t>
          </a:r>
          <a:r>
            <a:rPr kumimoji="1" lang="en-US" altLang="ja-JP" sz="1400" b="1">
              <a:solidFill>
                <a:schemeClr val="bg1"/>
              </a:solidFill>
              <a:latin typeface="ＭＳ ゴシック" panose="020B0609070205080204" pitchFamily="49" charset="-128"/>
              <a:ea typeface="ＭＳ ゴシック" panose="020B0609070205080204" pitchFamily="49" charset="-128"/>
            </a:rPr>
            <a:t>15</a:t>
          </a:r>
          <a:r>
            <a:rPr kumimoji="1" lang="ja-JP" altLang="en-US" sz="1400" b="1">
              <a:solidFill>
                <a:schemeClr val="bg1"/>
              </a:solidFill>
              <a:latin typeface="ＭＳ ゴシック" panose="020B0609070205080204" pitchFamily="49" charset="-128"/>
              <a:ea typeface="ＭＳ ゴシック" panose="020B0609070205080204" pitchFamily="49" charset="-128"/>
            </a:rPr>
            <a:t>号等復旧分</a:t>
          </a:r>
        </a:p>
      </xdr:txBody>
    </xdr:sp>
    <xdr:clientData/>
  </xdr:twoCellAnchor>
  <xdr:twoCellAnchor>
    <xdr:from>
      <xdr:col>22</xdr:col>
      <xdr:colOff>857250</xdr:colOff>
      <xdr:row>14</xdr:row>
      <xdr:rowOff>25388</xdr:rowOff>
    </xdr:from>
    <xdr:to>
      <xdr:col>27</xdr:col>
      <xdr:colOff>629708</xdr:colOff>
      <xdr:row>17</xdr:row>
      <xdr:rowOff>222250</xdr:rowOff>
    </xdr:to>
    <xdr:sp macro="" textlink="">
      <xdr:nvSpPr>
        <xdr:cNvPr id="9" name="四角形吹き出し 8"/>
        <xdr:cNvSpPr/>
      </xdr:nvSpPr>
      <xdr:spPr>
        <a:xfrm>
          <a:off x="15292917" y="4322221"/>
          <a:ext cx="2714624" cy="895362"/>
        </a:xfrm>
        <a:prstGeom prst="wedgeRectCallout">
          <a:avLst>
            <a:gd name="adj1" fmla="val -49942"/>
            <a:gd name="adj2" fmla="val -117843"/>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lstStyle/>
        <a:p>
          <a:pPr algn="l"/>
          <a:r>
            <a:rPr kumimoji="1" lang="en-US" altLang="ja-JP" sz="1000" b="1" u="sng">
              <a:solidFill>
                <a:srgbClr val="FF0000"/>
              </a:solidFill>
            </a:rPr>
            <a:t>※</a:t>
          </a:r>
          <a:r>
            <a:rPr kumimoji="1" lang="ja-JP" altLang="en-US" sz="1000">
              <a:solidFill>
                <a:srgbClr val="FF0000"/>
              </a:solidFill>
            </a:rPr>
            <a:t>　園芸施設共済の対象施設である場合は、園芸施設共済加入の有無にかかわらず、必ず「共済対象施設名」と「施設の経過年数」を選択してください。</a:t>
          </a:r>
          <a:endParaRPr kumimoji="1" lang="ja-JP" altLang="en-US" sz="1000" u="sng">
            <a:solidFill>
              <a:srgbClr val="FF0000"/>
            </a:solidFill>
          </a:endParaRPr>
        </a:p>
      </xdr:txBody>
    </xdr:sp>
    <xdr:clientData/>
  </xdr:twoCellAnchor>
  <xdr:twoCellAnchor>
    <xdr:from>
      <xdr:col>30</xdr:col>
      <xdr:colOff>120636</xdr:colOff>
      <xdr:row>14</xdr:row>
      <xdr:rowOff>99489</xdr:rowOff>
    </xdr:from>
    <xdr:to>
      <xdr:col>32</xdr:col>
      <xdr:colOff>571500</xdr:colOff>
      <xdr:row>16</xdr:row>
      <xdr:rowOff>169333</xdr:rowOff>
    </xdr:to>
    <xdr:sp macro="" textlink="">
      <xdr:nvSpPr>
        <xdr:cNvPr id="10" name="四角形吹き出し 9"/>
        <xdr:cNvSpPr/>
      </xdr:nvSpPr>
      <xdr:spPr>
        <a:xfrm>
          <a:off x="19943219" y="4396322"/>
          <a:ext cx="2080698" cy="535511"/>
        </a:xfrm>
        <a:prstGeom prst="wedgeRectCallout">
          <a:avLst>
            <a:gd name="adj1" fmla="val -100807"/>
            <a:gd name="adj2" fmla="val -149093"/>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lstStyle/>
        <a:p>
          <a:pPr algn="l"/>
          <a:r>
            <a:rPr kumimoji="1" lang="en-US" altLang="ja-JP" sz="1000" b="1" u="sng">
              <a:solidFill>
                <a:srgbClr val="FF0000"/>
              </a:solidFill>
            </a:rPr>
            <a:t>※</a:t>
          </a:r>
          <a:r>
            <a:rPr kumimoji="1" lang="ja-JP" altLang="en-US" sz="1000">
              <a:solidFill>
                <a:srgbClr val="FF0000"/>
              </a:solidFill>
            </a:rPr>
            <a:t>　事業費のうち、原型復旧相当額を記載してください。</a:t>
          </a:r>
          <a:endParaRPr kumimoji="1" lang="ja-JP" altLang="en-US" sz="1000" u="sng">
            <a:solidFill>
              <a:srgbClr val="FF0000"/>
            </a:solidFill>
          </a:endParaRPr>
        </a:p>
      </xdr:txBody>
    </xdr:sp>
    <xdr:clientData/>
  </xdr:twoCellAnchor>
  <xdr:oneCellAnchor>
    <xdr:from>
      <xdr:col>7</xdr:col>
      <xdr:colOff>264589</xdr:colOff>
      <xdr:row>5</xdr:row>
      <xdr:rowOff>142599</xdr:rowOff>
    </xdr:from>
    <xdr:ext cx="6572250" cy="275717"/>
    <xdr:sp macro="" textlink="">
      <xdr:nvSpPr>
        <xdr:cNvPr id="7" name="正方形/長方形 6"/>
        <xdr:cNvSpPr/>
      </xdr:nvSpPr>
      <xdr:spPr>
        <a:xfrm>
          <a:off x="4635506" y="1317349"/>
          <a:ext cx="6572250" cy="275717"/>
        </a:xfrm>
        <a:prstGeom prst="rect">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spAutoFit/>
        </a:bodyPr>
        <a:lstStyle/>
        <a:p>
          <a:pPr algn="ctr"/>
          <a:r>
            <a:rPr kumimoji="1" lang="ja-JP" altLang="en-US" sz="900">
              <a:solidFill>
                <a:srgbClr val="0000FF"/>
              </a:solidFill>
            </a:rPr>
            <a:t>（「整理番号」は別シート「整理番号表（融資主体型補助事業）」を参照</a:t>
          </a:r>
          <a:r>
            <a:rPr kumimoji="1" lang="ja-JP" altLang="en-US" sz="1100">
              <a:solidFill>
                <a:srgbClr val="0000FF"/>
              </a:solidFill>
            </a:rPr>
            <a:t>）</a:t>
          </a:r>
        </a:p>
      </xdr:txBody>
    </xdr:sp>
    <xdr:clientData/>
  </xdr:oneCellAnchor>
  <xdr:oneCellAnchor>
    <xdr:from>
      <xdr:col>42</xdr:col>
      <xdr:colOff>63496</xdr:colOff>
      <xdr:row>5</xdr:row>
      <xdr:rowOff>104898</xdr:rowOff>
    </xdr:from>
    <xdr:ext cx="2088000" cy="381939"/>
    <xdr:sp macro="" textlink="">
      <xdr:nvSpPr>
        <xdr:cNvPr id="11" name="正方形/長方形 10"/>
        <xdr:cNvSpPr/>
      </xdr:nvSpPr>
      <xdr:spPr>
        <a:xfrm>
          <a:off x="28479746" y="1427815"/>
          <a:ext cx="2088000" cy="381939"/>
        </a:xfrm>
        <a:prstGeom prst="rect">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ja-JP" altLang="en-US" sz="800">
              <a:solidFill>
                <a:srgbClr val="0000FF"/>
              </a:solidFill>
            </a:rPr>
            <a:t>（「整理番号」は別シート「整理番号表（融資主体型補助事業）」を参照）</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21</xdr:col>
      <xdr:colOff>9525</xdr:colOff>
      <xdr:row>3</xdr:row>
      <xdr:rowOff>0</xdr:rowOff>
    </xdr:from>
    <xdr:to>
      <xdr:col>24</xdr:col>
      <xdr:colOff>9525</xdr:colOff>
      <xdr:row>4</xdr:row>
      <xdr:rowOff>209550</xdr:rowOff>
    </xdr:to>
    <xdr:cxnSp macro="">
      <xdr:nvCxnSpPr>
        <xdr:cNvPr id="2" name="直線コネクタ 1"/>
        <xdr:cNvCxnSpPr/>
      </xdr:nvCxnSpPr>
      <xdr:spPr>
        <a:xfrm>
          <a:off x="10915650" y="590550"/>
          <a:ext cx="2200275" cy="4381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137583</xdr:colOff>
      <xdr:row>7</xdr:row>
      <xdr:rowOff>402167</xdr:rowOff>
    </xdr:from>
    <xdr:to>
      <xdr:col>5</xdr:col>
      <xdr:colOff>1280583</xdr:colOff>
      <xdr:row>7</xdr:row>
      <xdr:rowOff>878417</xdr:rowOff>
    </xdr:to>
    <xdr:sp macro="" textlink="">
      <xdr:nvSpPr>
        <xdr:cNvPr id="2" name="四角形吹き出し 1"/>
        <xdr:cNvSpPr/>
      </xdr:nvSpPr>
      <xdr:spPr>
        <a:xfrm>
          <a:off x="1813983" y="2392892"/>
          <a:ext cx="2133600" cy="476250"/>
        </a:xfrm>
        <a:prstGeom prst="wedgeRectCallout">
          <a:avLst>
            <a:gd name="adj1" fmla="val -59942"/>
            <a:gd name="adj2" fmla="val 152744"/>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lstStyle/>
        <a:p>
          <a:pPr algn="l"/>
          <a:r>
            <a:rPr kumimoji="1" lang="ja-JP" altLang="en-US" sz="1000">
              <a:solidFill>
                <a:srgbClr val="FF0000"/>
              </a:solidFill>
            </a:rPr>
            <a:t>助成対象者毎に都道府県、市町村、地区名を記載して下さい。</a:t>
          </a:r>
        </a:p>
      </xdr:txBody>
    </xdr:sp>
    <xdr:clientData/>
  </xdr:twoCellAnchor>
  <xdr:twoCellAnchor>
    <xdr:from>
      <xdr:col>7</xdr:col>
      <xdr:colOff>179917</xdr:colOff>
      <xdr:row>13</xdr:row>
      <xdr:rowOff>74090</xdr:rowOff>
    </xdr:from>
    <xdr:to>
      <xdr:col>11</xdr:col>
      <xdr:colOff>338667</xdr:colOff>
      <xdr:row>16</xdr:row>
      <xdr:rowOff>158756</xdr:rowOff>
    </xdr:to>
    <xdr:sp macro="" textlink="">
      <xdr:nvSpPr>
        <xdr:cNvPr id="3" name="四角形吹き出し 2"/>
        <xdr:cNvSpPr/>
      </xdr:nvSpPr>
      <xdr:spPr>
        <a:xfrm>
          <a:off x="4532842" y="4103165"/>
          <a:ext cx="2435225" cy="770466"/>
        </a:xfrm>
        <a:prstGeom prst="wedgeRectCallout">
          <a:avLst>
            <a:gd name="adj1" fmla="val -95724"/>
            <a:gd name="adj2" fmla="val -72843"/>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lstStyle/>
        <a:p>
          <a:pPr algn="l"/>
          <a:r>
            <a:rPr kumimoji="1" lang="ja-JP" altLang="en-US" sz="1000">
              <a:solidFill>
                <a:srgbClr val="FF0000"/>
              </a:solidFill>
            </a:rPr>
            <a:t>１つの経営体が２つ以上の機械、施設等を導入する場合、必ず２行目以降も助成対象者名を記載して下さい。</a:t>
          </a:r>
          <a:endParaRPr kumimoji="1" lang="en-US" altLang="ja-JP" sz="1000">
            <a:solidFill>
              <a:srgbClr val="FF0000"/>
            </a:solidFill>
          </a:endParaRPr>
        </a:p>
        <a:p>
          <a:pPr algn="l"/>
          <a:r>
            <a:rPr kumimoji="1" lang="ja-JP" altLang="en-US" sz="1000">
              <a:solidFill>
                <a:srgbClr val="FF0000"/>
              </a:solidFill>
            </a:rPr>
            <a:t>また、セルを結合したりしないで下さい。</a:t>
          </a:r>
        </a:p>
      </xdr:txBody>
    </xdr:sp>
    <xdr:clientData/>
  </xdr:twoCellAnchor>
  <xdr:twoCellAnchor>
    <xdr:from>
      <xdr:col>1</xdr:col>
      <xdr:colOff>624417</xdr:colOff>
      <xdr:row>22</xdr:row>
      <xdr:rowOff>74084</xdr:rowOff>
    </xdr:from>
    <xdr:to>
      <xdr:col>5</xdr:col>
      <xdr:colOff>391584</xdr:colOff>
      <xdr:row>24</xdr:row>
      <xdr:rowOff>84667</xdr:rowOff>
    </xdr:to>
    <xdr:sp macro="" textlink="">
      <xdr:nvSpPr>
        <xdr:cNvPr id="4" name="四角形吹き出し 3"/>
        <xdr:cNvSpPr/>
      </xdr:nvSpPr>
      <xdr:spPr>
        <a:xfrm>
          <a:off x="929217" y="6160559"/>
          <a:ext cx="2129367" cy="467783"/>
        </a:xfrm>
        <a:prstGeom prst="wedgeRectCallout">
          <a:avLst>
            <a:gd name="adj1" fmla="val -59942"/>
            <a:gd name="adj2" fmla="val 152744"/>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en-US" sz="1000">
              <a:solidFill>
                <a:srgbClr val="FF0000"/>
              </a:solidFill>
            </a:rPr>
            <a:t>行数が足りない場合は、最終行をコピーして行を追加していって下さい。</a:t>
          </a:r>
        </a:p>
      </xdr:txBody>
    </xdr:sp>
    <xdr:clientData/>
  </xdr:twoCellAnchor>
  <xdr:twoCellAnchor>
    <xdr:from>
      <xdr:col>35</xdr:col>
      <xdr:colOff>560917</xdr:colOff>
      <xdr:row>15</xdr:row>
      <xdr:rowOff>127000</xdr:rowOff>
    </xdr:from>
    <xdr:to>
      <xdr:col>39</xdr:col>
      <xdr:colOff>275167</xdr:colOff>
      <xdr:row>17</xdr:row>
      <xdr:rowOff>148166</xdr:rowOff>
    </xdr:to>
    <xdr:sp macro="" textlink="">
      <xdr:nvSpPr>
        <xdr:cNvPr id="5" name="四角形吹き出し 4"/>
        <xdr:cNvSpPr/>
      </xdr:nvSpPr>
      <xdr:spPr>
        <a:xfrm>
          <a:off x="24392467" y="4613275"/>
          <a:ext cx="2714625" cy="478366"/>
        </a:xfrm>
        <a:prstGeom prst="wedgeRectCallout">
          <a:avLst>
            <a:gd name="adj1" fmla="val 50475"/>
            <a:gd name="adj2" fmla="val -104453"/>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en-US" sz="1000">
              <a:solidFill>
                <a:srgbClr val="FF0000"/>
              </a:solidFill>
            </a:rPr>
            <a:t>配分積算額を算出する計算式が入力されていますので、削除したりしないで下さい。</a:t>
          </a:r>
          <a:endParaRPr kumimoji="1" lang="en-US" altLang="ja-JP" sz="1000">
            <a:solidFill>
              <a:srgbClr val="FF0000"/>
            </a:solidFill>
          </a:endParaRPr>
        </a:p>
      </xdr:txBody>
    </xdr:sp>
    <xdr:clientData/>
  </xdr:twoCellAnchor>
  <xdr:twoCellAnchor>
    <xdr:from>
      <xdr:col>52</xdr:col>
      <xdr:colOff>25399</xdr:colOff>
      <xdr:row>4</xdr:row>
      <xdr:rowOff>148166</xdr:rowOff>
    </xdr:from>
    <xdr:to>
      <xdr:col>55</xdr:col>
      <xdr:colOff>565149</xdr:colOff>
      <xdr:row>6</xdr:row>
      <xdr:rowOff>14816</xdr:rowOff>
    </xdr:to>
    <xdr:sp macro="" textlink="">
      <xdr:nvSpPr>
        <xdr:cNvPr id="6" name="四角形吹き出し 5"/>
        <xdr:cNvSpPr/>
      </xdr:nvSpPr>
      <xdr:spPr>
        <a:xfrm>
          <a:off x="35420299" y="1100666"/>
          <a:ext cx="2540000" cy="619125"/>
        </a:xfrm>
        <a:prstGeom prst="wedgeRectCallout">
          <a:avLst>
            <a:gd name="adj1" fmla="val -61192"/>
            <a:gd name="adj2" fmla="val 389027"/>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en-US" sz="1000">
              <a:solidFill>
                <a:srgbClr val="FF0000"/>
              </a:solidFill>
            </a:rPr>
            <a:t>一つの経営体で二つ以上の事業を実施する場合は２行目以降の配分基準項目欄への記載は不要です。</a:t>
          </a:r>
          <a:endParaRPr kumimoji="1" lang="en-US" altLang="ja-JP" sz="1000">
            <a:solidFill>
              <a:srgbClr val="FF0000"/>
            </a:solidFill>
          </a:endParaRPr>
        </a:p>
      </xdr:txBody>
    </xdr:sp>
    <xdr:clientData/>
  </xdr:twoCellAnchor>
  <xdr:twoCellAnchor>
    <xdr:from>
      <xdr:col>1</xdr:col>
      <xdr:colOff>105830</xdr:colOff>
      <xdr:row>3</xdr:row>
      <xdr:rowOff>10576</xdr:rowOff>
    </xdr:from>
    <xdr:to>
      <xdr:col>3</xdr:col>
      <xdr:colOff>565997</xdr:colOff>
      <xdr:row>5</xdr:row>
      <xdr:rowOff>74076</xdr:rowOff>
    </xdr:to>
    <xdr:sp macro="" textlink="">
      <xdr:nvSpPr>
        <xdr:cNvPr id="7" name="角丸四角形 6"/>
        <xdr:cNvSpPr/>
      </xdr:nvSpPr>
      <xdr:spPr>
        <a:xfrm>
          <a:off x="410630" y="753526"/>
          <a:ext cx="1831767" cy="482600"/>
        </a:xfrm>
        <a:prstGeom prst="roundRect">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solidFill>
              <a:latin typeface="ＭＳ ゴシック" panose="020B0609070205080204" pitchFamily="49" charset="-128"/>
              <a:ea typeface="ＭＳ ゴシック" panose="020B0609070205080204" pitchFamily="49" charset="-128"/>
            </a:rPr>
            <a:t>台風</a:t>
          </a:r>
          <a:r>
            <a:rPr kumimoji="1" lang="en-US" altLang="ja-JP" sz="1400" b="1">
              <a:solidFill>
                <a:schemeClr val="bg1"/>
              </a:solidFill>
              <a:latin typeface="ＭＳ ゴシック" panose="020B0609070205080204" pitchFamily="49" charset="-128"/>
              <a:ea typeface="ＭＳ ゴシック" panose="020B0609070205080204" pitchFamily="49" charset="-128"/>
            </a:rPr>
            <a:t>15</a:t>
          </a:r>
          <a:r>
            <a:rPr kumimoji="1" lang="ja-JP" altLang="en-US" sz="1400" b="1">
              <a:solidFill>
                <a:schemeClr val="bg1"/>
              </a:solidFill>
              <a:latin typeface="ＭＳ ゴシック" panose="020B0609070205080204" pitchFamily="49" charset="-128"/>
              <a:ea typeface="ＭＳ ゴシック" panose="020B0609070205080204" pitchFamily="49" charset="-128"/>
            </a:rPr>
            <a:t>号等復旧分</a:t>
          </a:r>
        </a:p>
      </xdr:txBody>
    </xdr:sp>
    <xdr:clientData/>
  </xdr:twoCellAnchor>
  <xdr:twoCellAnchor>
    <xdr:from>
      <xdr:col>22</xdr:col>
      <xdr:colOff>857250</xdr:colOff>
      <xdr:row>14</xdr:row>
      <xdr:rowOff>25388</xdr:rowOff>
    </xdr:from>
    <xdr:to>
      <xdr:col>27</xdr:col>
      <xdr:colOff>629708</xdr:colOff>
      <xdr:row>17</xdr:row>
      <xdr:rowOff>222250</xdr:rowOff>
    </xdr:to>
    <xdr:sp macro="" textlink="">
      <xdr:nvSpPr>
        <xdr:cNvPr id="8" name="四角形吹き出し 7"/>
        <xdr:cNvSpPr/>
      </xdr:nvSpPr>
      <xdr:spPr>
        <a:xfrm>
          <a:off x="15278100" y="4283063"/>
          <a:ext cx="2706158" cy="882662"/>
        </a:xfrm>
        <a:prstGeom prst="wedgeRectCallout">
          <a:avLst>
            <a:gd name="adj1" fmla="val -49942"/>
            <a:gd name="adj2" fmla="val -117843"/>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lstStyle/>
        <a:p>
          <a:pPr algn="l"/>
          <a:r>
            <a:rPr kumimoji="1" lang="en-US" altLang="ja-JP" sz="1000" b="1" u="sng">
              <a:solidFill>
                <a:srgbClr val="FF0000"/>
              </a:solidFill>
            </a:rPr>
            <a:t>※</a:t>
          </a:r>
          <a:r>
            <a:rPr kumimoji="1" lang="ja-JP" altLang="en-US" sz="1000">
              <a:solidFill>
                <a:srgbClr val="FF0000"/>
              </a:solidFill>
            </a:rPr>
            <a:t>　園芸施設共済の対象施設である場合は、園芸施設共済加入の有無にかかわらず、必ず「共済対象施設名」と「施設の経過年数」を選択してください。</a:t>
          </a:r>
          <a:endParaRPr kumimoji="1" lang="ja-JP" altLang="en-US" sz="1000" u="sng">
            <a:solidFill>
              <a:srgbClr val="FF0000"/>
            </a:solidFill>
          </a:endParaRPr>
        </a:p>
      </xdr:txBody>
    </xdr:sp>
    <xdr:clientData/>
  </xdr:twoCellAnchor>
  <xdr:twoCellAnchor>
    <xdr:from>
      <xdr:col>30</xdr:col>
      <xdr:colOff>120636</xdr:colOff>
      <xdr:row>14</xdr:row>
      <xdr:rowOff>99489</xdr:rowOff>
    </xdr:from>
    <xdr:to>
      <xdr:col>32</xdr:col>
      <xdr:colOff>571500</xdr:colOff>
      <xdr:row>16</xdr:row>
      <xdr:rowOff>169333</xdr:rowOff>
    </xdr:to>
    <xdr:sp macro="" textlink="">
      <xdr:nvSpPr>
        <xdr:cNvPr id="9" name="四角形吹き出し 8"/>
        <xdr:cNvSpPr/>
      </xdr:nvSpPr>
      <xdr:spPr>
        <a:xfrm>
          <a:off x="19904061" y="4357164"/>
          <a:ext cx="2070114" cy="527044"/>
        </a:xfrm>
        <a:prstGeom prst="wedgeRectCallout">
          <a:avLst>
            <a:gd name="adj1" fmla="val -100807"/>
            <a:gd name="adj2" fmla="val -149093"/>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lstStyle/>
        <a:p>
          <a:pPr algn="l"/>
          <a:r>
            <a:rPr kumimoji="1" lang="en-US" altLang="ja-JP" sz="1000" b="1" u="sng">
              <a:solidFill>
                <a:srgbClr val="FF0000"/>
              </a:solidFill>
            </a:rPr>
            <a:t>※</a:t>
          </a:r>
          <a:r>
            <a:rPr kumimoji="1" lang="ja-JP" altLang="en-US" sz="1000">
              <a:solidFill>
                <a:srgbClr val="FF0000"/>
              </a:solidFill>
            </a:rPr>
            <a:t>　事業費のうち、原型復旧相当額を記載してください。</a:t>
          </a:r>
          <a:endParaRPr kumimoji="1" lang="ja-JP" altLang="en-US" sz="1000" u="sng">
            <a:solidFill>
              <a:srgbClr val="FF0000"/>
            </a:solidFill>
          </a:endParaRPr>
        </a:p>
      </xdr:txBody>
    </xdr:sp>
    <xdr:clientData/>
  </xdr:twoCellAnchor>
  <xdr:oneCellAnchor>
    <xdr:from>
      <xdr:col>7</xdr:col>
      <xdr:colOff>264589</xdr:colOff>
      <xdr:row>5</xdr:row>
      <xdr:rowOff>142599</xdr:rowOff>
    </xdr:from>
    <xdr:ext cx="6572250" cy="275717"/>
    <xdr:sp macro="" textlink="">
      <xdr:nvSpPr>
        <xdr:cNvPr id="10" name="正方形/長方形 9"/>
        <xdr:cNvSpPr/>
      </xdr:nvSpPr>
      <xdr:spPr>
        <a:xfrm>
          <a:off x="4617514" y="1304649"/>
          <a:ext cx="6572250" cy="275717"/>
        </a:xfrm>
        <a:prstGeom prst="rect">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spAutoFit/>
        </a:bodyPr>
        <a:lstStyle/>
        <a:p>
          <a:pPr algn="ctr"/>
          <a:r>
            <a:rPr kumimoji="1" lang="ja-JP" altLang="en-US" sz="900">
              <a:solidFill>
                <a:srgbClr val="0000FF"/>
              </a:solidFill>
            </a:rPr>
            <a:t>（「整理番号」は別シート「整理番号表（融資主体型補助事業）」を参照</a:t>
          </a:r>
          <a:r>
            <a:rPr kumimoji="1" lang="ja-JP" altLang="en-US" sz="1100">
              <a:solidFill>
                <a:srgbClr val="0000FF"/>
              </a:solidFill>
            </a:rPr>
            <a:t>）</a:t>
          </a:r>
        </a:p>
      </xdr:txBody>
    </xdr:sp>
    <xdr:clientData/>
  </xdr:oneCellAnchor>
  <xdr:oneCellAnchor>
    <xdr:from>
      <xdr:col>42</xdr:col>
      <xdr:colOff>63496</xdr:colOff>
      <xdr:row>5</xdr:row>
      <xdr:rowOff>104898</xdr:rowOff>
    </xdr:from>
    <xdr:ext cx="2088000" cy="381939"/>
    <xdr:sp macro="" textlink="">
      <xdr:nvSpPr>
        <xdr:cNvPr id="11" name="正方形/長方形 10"/>
        <xdr:cNvSpPr/>
      </xdr:nvSpPr>
      <xdr:spPr>
        <a:xfrm>
          <a:off x="29200471" y="1266948"/>
          <a:ext cx="2088000" cy="381939"/>
        </a:xfrm>
        <a:prstGeom prst="rect">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ja-JP" altLang="en-US" sz="800">
              <a:solidFill>
                <a:srgbClr val="0000FF"/>
              </a:solidFill>
            </a:rPr>
            <a:t>（「整理番号」は別シート「整理番号表（融資主体型補助事業）」を参照）</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eiko5161\disk\DOCUME~1\SEIICH~1\LOCALS~1\Temp\notes6030C8\~30703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eiko5161\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 val="単価表一覧"/>
    </sheetNames>
    <sheetDataSet>
      <sheetData sheetId="0" refreshError="1"/>
      <sheetData sheetId="1" refreshError="1"/>
      <sheetData sheetId="2" refreshError="1"/>
      <sheetData sheetId="3" refreshError="1">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D50"/>
  <sheetViews>
    <sheetView view="pageBreakPreview" topLeftCell="B1" zoomScale="90" zoomScaleNormal="90" zoomScaleSheetLayoutView="90" workbookViewId="0">
      <pane xSplit="5" ySplit="10" topLeftCell="G11" activePane="bottomRight" state="frozen"/>
      <selection activeCell="F5" sqref="F5:F9"/>
      <selection pane="topRight" activeCell="F5" sqref="F5:F9"/>
      <selection pane="bottomLeft" activeCell="F5" sqref="F5:F9"/>
      <selection pane="bottomRight" activeCell="B1" sqref="B1"/>
    </sheetView>
  </sheetViews>
  <sheetFormatPr defaultRowHeight="13.5"/>
  <cols>
    <col min="1" max="1" width="4" style="12" customWidth="1"/>
    <col min="2" max="4" width="9" style="14"/>
    <col min="5" max="5" width="4" style="14" customWidth="1"/>
    <col min="6" max="6" width="16.875" style="14" customWidth="1"/>
    <col min="7" max="7" width="5.25" style="14" customWidth="1"/>
    <col min="8" max="8" width="4.125" style="40" customWidth="1"/>
    <col min="9" max="9" width="10.75" style="41" customWidth="1"/>
    <col min="10" max="10" width="4.25" style="41" customWidth="1"/>
    <col min="11" max="12" width="10.75" style="41" customWidth="1"/>
    <col min="13" max="13" width="4.625" style="41" bestFit="1" customWidth="1"/>
    <col min="14" max="14" width="9" style="41" bestFit="1" customWidth="1"/>
    <col min="15" max="15" width="4.625" style="41" bestFit="1" customWidth="1"/>
    <col min="16" max="16" width="9" style="41" bestFit="1" customWidth="1"/>
    <col min="17" max="17" width="4.625" style="41" bestFit="1" customWidth="1"/>
    <col min="18" max="18" width="9" style="41" bestFit="1" customWidth="1"/>
    <col min="19" max="19" width="4.125" style="14" customWidth="1"/>
    <col min="20" max="20" width="12.625" style="14" customWidth="1"/>
    <col min="21" max="21" width="4.75" style="14" customWidth="1"/>
    <col min="22" max="22" width="29.125" style="14" customWidth="1"/>
    <col min="23" max="23" width="13.75" style="14" customWidth="1"/>
    <col min="24" max="24" width="5.125" style="14" customWidth="1"/>
    <col min="25" max="25" width="5.625" style="14" customWidth="1"/>
    <col min="26" max="26" width="5.875" style="14" customWidth="1"/>
    <col min="27" max="27" width="8.125" style="14" customWidth="1"/>
    <col min="28" max="36" width="10.625" style="14" customWidth="1"/>
    <col min="37" max="37" width="7.625" style="40" customWidth="1"/>
    <col min="38" max="38" width="10.5" style="40" customWidth="1"/>
    <col min="39" max="39" width="10.625" style="14" customWidth="1"/>
    <col min="40" max="40" width="12" style="14" customWidth="1"/>
    <col min="41" max="41" width="10.625" style="14" customWidth="1"/>
    <col min="42" max="42" width="7.625" style="40" customWidth="1"/>
    <col min="43" max="43" width="4.625" style="40" customWidth="1"/>
    <col min="44" max="44" width="9" style="14"/>
    <col min="45" max="45" width="4.625" style="40" customWidth="1"/>
    <col min="46" max="46" width="12" style="14" customWidth="1"/>
    <col min="47" max="47" width="6" style="14" customWidth="1"/>
    <col min="48" max="48" width="10.875" style="14" customWidth="1"/>
    <col min="49" max="67" width="8.75" style="14" customWidth="1"/>
    <col min="68" max="71" width="8.375" style="14" customWidth="1"/>
    <col min="72" max="72" width="8.375" style="42" customWidth="1"/>
    <col min="73" max="73" width="8.375" style="14" customWidth="1"/>
    <col min="74" max="75" width="8.375" style="42" customWidth="1"/>
    <col min="76" max="76" width="2.375" style="170" customWidth="1"/>
    <col min="77" max="82" width="7.75" style="171" customWidth="1"/>
    <col min="83" max="16384" width="9" style="12"/>
  </cols>
  <sheetData>
    <row r="1" spans="1:82" ht="18.75">
      <c r="B1" s="265" t="s">
        <v>261</v>
      </c>
      <c r="C1" s="13"/>
      <c r="H1" s="15"/>
      <c r="I1" s="16"/>
      <c r="J1" s="16"/>
      <c r="K1" s="16"/>
      <c r="L1" s="16"/>
      <c r="M1" s="16"/>
      <c r="N1" s="16"/>
      <c r="O1" s="16"/>
      <c r="P1" s="16"/>
      <c r="Q1" s="16"/>
      <c r="R1" s="16"/>
      <c r="S1" s="13"/>
      <c r="T1" s="13"/>
      <c r="U1" s="13"/>
      <c r="V1" s="13"/>
      <c r="W1" s="13"/>
      <c r="X1" s="13"/>
      <c r="Y1" s="13"/>
      <c r="Z1" s="13"/>
      <c r="AA1" s="13"/>
      <c r="AB1" s="13"/>
      <c r="AC1" s="13"/>
      <c r="AD1" s="13"/>
      <c r="AE1" s="13"/>
      <c r="AF1" s="13"/>
      <c r="AG1" s="13"/>
      <c r="AH1" s="13"/>
      <c r="AI1" s="13"/>
      <c r="AJ1" s="13"/>
      <c r="AK1" s="15"/>
      <c r="AL1" s="15"/>
      <c r="AM1" s="13"/>
      <c r="AN1" s="13"/>
      <c r="AO1" s="13"/>
      <c r="AP1" s="15"/>
      <c r="AQ1" s="15"/>
      <c r="AR1" s="13"/>
      <c r="AS1" s="15"/>
      <c r="AT1" s="13"/>
      <c r="AU1" s="13"/>
      <c r="AV1" s="13"/>
      <c r="AW1" s="13"/>
      <c r="AX1" s="13"/>
      <c r="AY1" s="13"/>
      <c r="AZ1" s="13"/>
      <c r="BA1" s="13"/>
      <c r="BB1" s="13"/>
      <c r="BC1" s="13"/>
      <c r="BD1" s="13"/>
      <c r="BE1" s="13"/>
      <c r="BF1" s="13"/>
      <c r="BG1" s="13"/>
      <c r="BH1" s="13"/>
      <c r="BI1" s="13"/>
      <c r="BJ1" s="13"/>
      <c r="BK1" s="13"/>
      <c r="BL1" s="13"/>
      <c r="BM1" s="13"/>
      <c r="BN1" s="13"/>
      <c r="BO1" s="13"/>
      <c r="BP1" s="17"/>
      <c r="BQ1" s="17"/>
      <c r="BR1" s="17"/>
      <c r="BS1" s="17"/>
      <c r="BT1" s="17"/>
      <c r="BU1" s="17"/>
      <c r="BV1" s="17"/>
      <c r="BW1" s="17"/>
    </row>
    <row r="2" spans="1:82" ht="21.75" customHeight="1" thickBot="1">
      <c r="B2" s="265" t="s">
        <v>111</v>
      </c>
      <c r="C2" s="13"/>
      <c r="H2" s="15"/>
      <c r="I2" s="16"/>
      <c r="J2" s="16"/>
      <c r="K2" s="16"/>
      <c r="L2" s="16"/>
      <c r="M2" s="16"/>
      <c r="N2" s="16"/>
      <c r="O2" s="16"/>
      <c r="P2" s="16"/>
      <c r="Q2" s="16"/>
      <c r="R2" s="16"/>
      <c r="S2" s="13"/>
      <c r="T2" s="13"/>
      <c r="U2" s="13"/>
      <c r="V2" s="13"/>
      <c r="W2" s="13"/>
      <c r="X2" s="13"/>
      <c r="Y2" s="13"/>
      <c r="Z2" s="13"/>
      <c r="AA2" s="13"/>
      <c r="AB2" s="13"/>
      <c r="AC2" s="13"/>
      <c r="AD2" s="13"/>
      <c r="AE2" s="13"/>
      <c r="AF2" s="13"/>
      <c r="AG2" s="13"/>
      <c r="AH2" s="13"/>
      <c r="AI2" s="13"/>
      <c r="AJ2" s="13"/>
      <c r="AK2" s="15"/>
      <c r="AL2" s="15"/>
      <c r="AM2" s="13"/>
      <c r="AN2" s="13"/>
      <c r="AO2" s="13"/>
      <c r="AP2" s="15"/>
      <c r="AQ2" s="15"/>
      <c r="AR2" s="13"/>
      <c r="AS2" s="15"/>
      <c r="AT2" s="13"/>
      <c r="AU2" s="13"/>
      <c r="AV2" s="13"/>
      <c r="AW2" s="13"/>
      <c r="AX2" s="13"/>
      <c r="AY2" s="13"/>
      <c r="AZ2" s="13"/>
      <c r="BA2" s="13"/>
      <c r="BB2" s="13"/>
      <c r="BC2" s="13"/>
      <c r="BD2" s="13"/>
      <c r="BE2" s="13"/>
      <c r="BF2" s="13"/>
      <c r="BG2" s="13"/>
      <c r="BH2" s="13"/>
      <c r="BI2" s="13"/>
      <c r="BJ2" s="13"/>
      <c r="BK2" s="13"/>
      <c r="BL2" s="13"/>
      <c r="BM2" s="13"/>
      <c r="BN2" s="13"/>
      <c r="BO2" s="13"/>
      <c r="BP2" s="17"/>
      <c r="BQ2" s="17"/>
      <c r="BR2" s="17"/>
      <c r="BS2" s="17"/>
      <c r="BT2" s="17"/>
      <c r="BU2" s="17"/>
      <c r="BV2" s="17"/>
      <c r="BW2" s="17"/>
    </row>
    <row r="3" spans="1:82" ht="18" customHeight="1">
      <c r="B3" s="290" t="s">
        <v>67</v>
      </c>
      <c r="C3" s="293" t="s">
        <v>68</v>
      </c>
      <c r="D3" s="293" t="s">
        <v>69</v>
      </c>
      <c r="E3" s="296" t="s">
        <v>97</v>
      </c>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297"/>
      <c r="AT3" s="297"/>
      <c r="AU3" s="297"/>
      <c r="AV3" s="297"/>
      <c r="AW3" s="298"/>
      <c r="AX3" s="299" t="s">
        <v>75</v>
      </c>
      <c r="AY3" s="300"/>
      <c r="AZ3" s="300"/>
      <c r="BA3" s="301"/>
      <c r="BB3" s="301"/>
      <c r="BC3" s="301"/>
      <c r="BD3" s="301"/>
      <c r="BE3" s="301"/>
      <c r="BF3" s="301"/>
      <c r="BG3" s="301"/>
      <c r="BH3" s="301"/>
      <c r="BI3" s="301"/>
      <c r="BJ3" s="301"/>
      <c r="BK3" s="301"/>
      <c r="BL3" s="301"/>
      <c r="BM3" s="301"/>
      <c r="BN3" s="301"/>
      <c r="BO3" s="302"/>
      <c r="BP3" s="378" t="s">
        <v>76</v>
      </c>
      <c r="BQ3" s="378"/>
      <c r="BR3" s="378"/>
      <c r="BS3" s="378"/>
      <c r="BT3" s="378"/>
      <c r="BU3" s="378"/>
      <c r="BV3" s="378"/>
      <c r="BW3" s="379"/>
    </row>
    <row r="4" spans="1:82" s="18" customFormat="1" ht="16.5" customHeight="1">
      <c r="B4" s="291"/>
      <c r="C4" s="294"/>
      <c r="D4" s="294"/>
      <c r="E4" s="322" t="s">
        <v>98</v>
      </c>
      <c r="F4" s="324" t="s">
        <v>3</v>
      </c>
      <c r="G4" s="108" t="s">
        <v>106</v>
      </c>
      <c r="H4" s="350" t="s">
        <v>226</v>
      </c>
      <c r="I4" s="351"/>
      <c r="J4" s="350" t="s">
        <v>227</v>
      </c>
      <c r="K4" s="354"/>
      <c r="L4" s="351"/>
      <c r="M4" s="356" t="s">
        <v>228</v>
      </c>
      <c r="N4" s="357"/>
      <c r="O4" s="356" t="s">
        <v>229</v>
      </c>
      <c r="P4" s="357"/>
      <c r="Q4" s="356" t="s">
        <v>230</v>
      </c>
      <c r="R4" s="357"/>
      <c r="S4" s="350" t="s">
        <v>231</v>
      </c>
      <c r="T4" s="351"/>
      <c r="U4" s="107"/>
      <c r="V4" s="19"/>
      <c r="W4" s="372" t="s">
        <v>232</v>
      </c>
      <c r="X4" s="373"/>
      <c r="Y4" s="373"/>
      <c r="Z4" s="374"/>
      <c r="AA4" s="368" t="s">
        <v>169</v>
      </c>
      <c r="AB4" s="121"/>
      <c r="AC4" s="120"/>
      <c r="AD4" s="306"/>
      <c r="AE4" s="306"/>
      <c r="AF4" s="307"/>
      <c r="AG4" s="307"/>
      <c r="AH4" s="306"/>
      <c r="AI4" s="306"/>
      <c r="AJ4" s="308"/>
      <c r="AK4" s="336"/>
      <c r="AL4" s="336"/>
      <c r="AM4" s="309" t="s">
        <v>88</v>
      </c>
      <c r="AN4" s="310"/>
      <c r="AO4" s="313" t="s">
        <v>4</v>
      </c>
      <c r="AP4" s="20"/>
      <c r="AQ4" s="21"/>
      <c r="AR4" s="21"/>
      <c r="AS4" s="21"/>
      <c r="AT4" s="21" t="s">
        <v>5</v>
      </c>
      <c r="AU4" s="21"/>
      <c r="AV4" s="21"/>
      <c r="AW4" s="58"/>
      <c r="AX4" s="303"/>
      <c r="AY4" s="304"/>
      <c r="AZ4" s="304"/>
      <c r="BA4" s="304"/>
      <c r="BB4" s="304"/>
      <c r="BC4" s="304"/>
      <c r="BD4" s="304"/>
      <c r="BE4" s="304"/>
      <c r="BF4" s="304"/>
      <c r="BG4" s="304"/>
      <c r="BH4" s="304"/>
      <c r="BI4" s="304"/>
      <c r="BJ4" s="304"/>
      <c r="BK4" s="304"/>
      <c r="BL4" s="304"/>
      <c r="BM4" s="304"/>
      <c r="BN4" s="304"/>
      <c r="BO4" s="305"/>
      <c r="BP4" s="380"/>
      <c r="BQ4" s="380"/>
      <c r="BR4" s="380"/>
      <c r="BS4" s="380"/>
      <c r="BT4" s="380"/>
      <c r="BU4" s="380"/>
      <c r="BV4" s="380"/>
      <c r="BW4" s="381"/>
      <c r="BX4" s="170"/>
      <c r="BY4" s="171"/>
      <c r="BZ4" s="171"/>
      <c r="CA4" s="171"/>
      <c r="CB4" s="171"/>
      <c r="CC4" s="171"/>
      <c r="CD4" s="171"/>
    </row>
    <row r="5" spans="1:82" s="18" customFormat="1" ht="16.5" customHeight="1">
      <c r="B5" s="291"/>
      <c r="C5" s="294"/>
      <c r="D5" s="294"/>
      <c r="E5" s="323"/>
      <c r="F5" s="325"/>
      <c r="G5" s="109" t="s">
        <v>107</v>
      </c>
      <c r="H5" s="352"/>
      <c r="I5" s="353"/>
      <c r="J5" s="352"/>
      <c r="K5" s="355"/>
      <c r="L5" s="353"/>
      <c r="M5" s="358"/>
      <c r="N5" s="359"/>
      <c r="O5" s="358"/>
      <c r="P5" s="359"/>
      <c r="Q5" s="358"/>
      <c r="R5" s="359"/>
      <c r="S5" s="352"/>
      <c r="T5" s="353"/>
      <c r="U5" s="315" t="s">
        <v>109</v>
      </c>
      <c r="V5" s="22" t="s">
        <v>6</v>
      </c>
      <c r="W5" s="375"/>
      <c r="X5" s="376"/>
      <c r="Y5" s="376"/>
      <c r="Z5" s="377"/>
      <c r="AA5" s="369"/>
      <c r="AB5" s="122"/>
      <c r="AC5" s="177"/>
      <c r="AD5" s="113"/>
      <c r="AE5" s="340" t="s">
        <v>201</v>
      </c>
      <c r="AF5" s="341"/>
      <c r="AG5" s="342"/>
      <c r="AH5" s="113"/>
      <c r="AI5" s="316" t="s">
        <v>65</v>
      </c>
      <c r="AJ5" s="317"/>
      <c r="AK5" s="337"/>
      <c r="AL5" s="337"/>
      <c r="AM5" s="311"/>
      <c r="AN5" s="312"/>
      <c r="AO5" s="314"/>
      <c r="AP5" s="116"/>
      <c r="AQ5" s="309" t="s">
        <v>233</v>
      </c>
      <c r="AR5" s="364"/>
      <c r="AS5" s="360" t="s">
        <v>234</v>
      </c>
      <c r="AT5" s="361"/>
      <c r="AU5" s="309" t="s">
        <v>7</v>
      </c>
      <c r="AV5" s="318"/>
      <c r="AW5" s="59"/>
      <c r="AX5" s="326" t="s">
        <v>60</v>
      </c>
      <c r="AY5" s="327"/>
      <c r="AZ5" s="328"/>
      <c r="BA5" s="286" t="s">
        <v>61</v>
      </c>
      <c r="BB5" s="286" t="s">
        <v>86</v>
      </c>
      <c r="BC5" s="286" t="s">
        <v>62</v>
      </c>
      <c r="BD5" s="286" t="s">
        <v>63</v>
      </c>
      <c r="BE5" s="286" t="s">
        <v>115</v>
      </c>
      <c r="BF5" s="286" t="s">
        <v>116</v>
      </c>
      <c r="BG5" s="283" t="s">
        <v>117</v>
      </c>
      <c r="BH5" s="95"/>
      <c r="BI5" s="23"/>
      <c r="BJ5" s="319" t="s">
        <v>119</v>
      </c>
      <c r="BK5" s="23"/>
      <c r="BL5" s="319" t="s">
        <v>123</v>
      </c>
      <c r="BM5" s="95"/>
      <c r="BN5" s="23"/>
      <c r="BO5" s="382" t="s">
        <v>122</v>
      </c>
      <c r="BP5" s="384" t="s">
        <v>95</v>
      </c>
      <c r="BQ5" s="385"/>
      <c r="BR5" s="385"/>
      <c r="BS5" s="386"/>
      <c r="BT5" s="387" t="s">
        <v>96</v>
      </c>
      <c r="BU5" s="385"/>
      <c r="BV5" s="385"/>
      <c r="BW5" s="388"/>
      <c r="BX5" s="170"/>
      <c r="BY5" s="171"/>
      <c r="BZ5" s="171"/>
      <c r="CA5" s="171"/>
      <c r="CB5" s="171"/>
      <c r="CC5" s="171"/>
      <c r="CD5" s="171"/>
    </row>
    <row r="6" spans="1:82" s="18" customFormat="1" ht="42.75" customHeight="1">
      <c r="B6" s="291"/>
      <c r="C6" s="294"/>
      <c r="D6" s="294"/>
      <c r="E6" s="323"/>
      <c r="F6" s="325"/>
      <c r="G6" s="338" t="s">
        <v>108</v>
      </c>
      <c r="H6" s="256"/>
      <c r="I6" s="257"/>
      <c r="J6" s="258"/>
      <c r="K6" s="259"/>
      <c r="L6" s="260"/>
      <c r="M6" s="261"/>
      <c r="N6" s="262"/>
      <c r="O6" s="261"/>
      <c r="P6" s="262"/>
      <c r="Q6" s="263"/>
      <c r="R6" s="264"/>
      <c r="S6" s="256"/>
      <c r="T6" s="257"/>
      <c r="U6" s="315"/>
      <c r="V6" s="24" t="s">
        <v>8</v>
      </c>
      <c r="W6" s="375"/>
      <c r="X6" s="376"/>
      <c r="Y6" s="376"/>
      <c r="Z6" s="377"/>
      <c r="AA6" s="369"/>
      <c r="AB6" s="339" t="s">
        <v>173</v>
      </c>
      <c r="AC6" s="370" t="s">
        <v>172</v>
      </c>
      <c r="AD6" s="321" t="s">
        <v>174</v>
      </c>
      <c r="AE6" s="284" t="s">
        <v>175</v>
      </c>
      <c r="AF6" s="313" t="s">
        <v>176</v>
      </c>
      <c r="AG6" s="313" t="s">
        <v>64</v>
      </c>
      <c r="AH6" s="284" t="s">
        <v>177</v>
      </c>
      <c r="AI6" s="284" t="s">
        <v>178</v>
      </c>
      <c r="AJ6" s="284" t="s">
        <v>9</v>
      </c>
      <c r="AK6" s="335" t="s">
        <v>260</v>
      </c>
      <c r="AL6" s="335" t="s">
        <v>264</v>
      </c>
      <c r="AM6" s="311"/>
      <c r="AN6" s="312"/>
      <c r="AO6" s="314"/>
      <c r="AP6" s="118" t="s">
        <v>10</v>
      </c>
      <c r="AQ6" s="365"/>
      <c r="AR6" s="366"/>
      <c r="AS6" s="362"/>
      <c r="AT6" s="363"/>
      <c r="AU6" s="332" t="s">
        <v>66</v>
      </c>
      <c r="AV6" s="333"/>
      <c r="AW6" s="334" t="s">
        <v>11</v>
      </c>
      <c r="AX6" s="329"/>
      <c r="AY6" s="330"/>
      <c r="AZ6" s="331"/>
      <c r="BA6" s="287"/>
      <c r="BB6" s="287"/>
      <c r="BC6" s="287"/>
      <c r="BD6" s="287"/>
      <c r="BE6" s="287"/>
      <c r="BF6" s="287"/>
      <c r="BG6" s="347"/>
      <c r="BH6" s="96"/>
      <c r="BI6" s="25"/>
      <c r="BJ6" s="320"/>
      <c r="BK6" s="25"/>
      <c r="BL6" s="320"/>
      <c r="BM6" s="96"/>
      <c r="BN6" s="25"/>
      <c r="BO6" s="383"/>
      <c r="BP6" s="391" t="s">
        <v>60</v>
      </c>
      <c r="BQ6" s="286" t="s">
        <v>90</v>
      </c>
      <c r="BR6" s="343" t="s">
        <v>91</v>
      </c>
      <c r="BS6" s="343" t="s">
        <v>92</v>
      </c>
      <c r="BT6" s="343" t="s">
        <v>93</v>
      </c>
      <c r="BU6" s="343" t="s">
        <v>94</v>
      </c>
      <c r="BV6" s="286" t="s">
        <v>116</v>
      </c>
      <c r="BW6" s="389" t="s">
        <v>117</v>
      </c>
      <c r="BX6" s="170"/>
      <c r="BY6" s="171"/>
      <c r="BZ6" s="171"/>
      <c r="CA6" s="171"/>
      <c r="CB6" s="171"/>
      <c r="CC6" s="171"/>
      <c r="CD6" s="171"/>
    </row>
    <row r="7" spans="1:82" s="18" customFormat="1" ht="22.5" customHeight="1">
      <c r="B7" s="291"/>
      <c r="C7" s="294"/>
      <c r="D7" s="294"/>
      <c r="E7" s="323"/>
      <c r="F7" s="325"/>
      <c r="G7" s="338"/>
      <c r="H7" s="345" t="s">
        <v>12</v>
      </c>
      <c r="I7" s="288" t="s">
        <v>13</v>
      </c>
      <c r="J7" s="345" t="s">
        <v>12</v>
      </c>
      <c r="K7" s="288" t="s">
        <v>13</v>
      </c>
      <c r="L7" s="288" t="s">
        <v>104</v>
      </c>
      <c r="M7" s="345" t="s">
        <v>12</v>
      </c>
      <c r="N7" s="288" t="s">
        <v>13</v>
      </c>
      <c r="O7" s="345" t="s">
        <v>12</v>
      </c>
      <c r="P7" s="288" t="s">
        <v>13</v>
      </c>
      <c r="Q7" s="345" t="s">
        <v>12</v>
      </c>
      <c r="R7" s="288" t="s">
        <v>13</v>
      </c>
      <c r="S7" s="345" t="s">
        <v>12</v>
      </c>
      <c r="T7" s="336" t="s">
        <v>13</v>
      </c>
      <c r="U7" s="315"/>
      <c r="V7" s="367"/>
      <c r="W7" s="348" t="s">
        <v>165</v>
      </c>
      <c r="X7" s="348" t="s">
        <v>166</v>
      </c>
      <c r="Y7" s="348" t="s">
        <v>167</v>
      </c>
      <c r="Z7" s="348" t="s">
        <v>168</v>
      </c>
      <c r="AA7" s="369"/>
      <c r="AB7" s="339"/>
      <c r="AC7" s="371"/>
      <c r="AD7" s="321"/>
      <c r="AE7" s="284"/>
      <c r="AF7" s="284"/>
      <c r="AG7" s="284"/>
      <c r="AH7" s="284"/>
      <c r="AI7" s="284"/>
      <c r="AJ7" s="284"/>
      <c r="AK7" s="335"/>
      <c r="AL7" s="335"/>
      <c r="AM7" s="311"/>
      <c r="AN7" s="312"/>
      <c r="AO7" s="314"/>
      <c r="AP7" s="118"/>
      <c r="AQ7" s="324" t="s">
        <v>14</v>
      </c>
      <c r="AR7" s="336" t="s">
        <v>13</v>
      </c>
      <c r="AS7" s="324" t="s">
        <v>14</v>
      </c>
      <c r="AT7" s="288" t="s">
        <v>13</v>
      </c>
      <c r="AU7" s="283" t="s">
        <v>15</v>
      </c>
      <c r="AV7" s="26"/>
      <c r="AW7" s="334"/>
      <c r="AX7" s="285" t="s">
        <v>112</v>
      </c>
      <c r="AY7" s="286" t="s">
        <v>113</v>
      </c>
      <c r="AZ7" s="287" t="s">
        <v>114</v>
      </c>
      <c r="BA7" s="287"/>
      <c r="BB7" s="287"/>
      <c r="BC7" s="287"/>
      <c r="BD7" s="287"/>
      <c r="BE7" s="287"/>
      <c r="BF7" s="287"/>
      <c r="BG7" s="284"/>
      <c r="BH7" s="286" t="s">
        <v>118</v>
      </c>
      <c r="BI7" s="286" t="s">
        <v>89</v>
      </c>
      <c r="BJ7" s="287"/>
      <c r="BK7" s="286" t="s">
        <v>120</v>
      </c>
      <c r="BL7" s="287"/>
      <c r="BM7" s="286" t="s">
        <v>121</v>
      </c>
      <c r="BN7" s="286" t="s">
        <v>105</v>
      </c>
      <c r="BO7" s="383"/>
      <c r="BP7" s="392"/>
      <c r="BQ7" s="287"/>
      <c r="BR7" s="344"/>
      <c r="BS7" s="344"/>
      <c r="BT7" s="344"/>
      <c r="BU7" s="344"/>
      <c r="BV7" s="287"/>
      <c r="BW7" s="390"/>
      <c r="BX7" s="170"/>
      <c r="BY7" s="171"/>
      <c r="BZ7" s="171"/>
      <c r="CA7" s="171"/>
      <c r="CB7" s="171"/>
      <c r="CC7" s="171"/>
      <c r="CD7" s="171"/>
    </row>
    <row r="8" spans="1:82" s="18" customFormat="1" ht="78.75" customHeight="1">
      <c r="A8" s="44" t="s">
        <v>87</v>
      </c>
      <c r="B8" s="292"/>
      <c r="C8" s="295"/>
      <c r="D8" s="295"/>
      <c r="E8" s="323"/>
      <c r="F8" s="325"/>
      <c r="G8" s="338"/>
      <c r="H8" s="346"/>
      <c r="I8" s="289"/>
      <c r="J8" s="346"/>
      <c r="K8" s="289"/>
      <c r="L8" s="289"/>
      <c r="M8" s="346"/>
      <c r="N8" s="289"/>
      <c r="O8" s="346"/>
      <c r="P8" s="289"/>
      <c r="Q8" s="346"/>
      <c r="R8" s="289"/>
      <c r="S8" s="346"/>
      <c r="T8" s="337"/>
      <c r="U8" s="315"/>
      <c r="V8" s="367"/>
      <c r="W8" s="349"/>
      <c r="X8" s="349"/>
      <c r="Y8" s="349"/>
      <c r="Z8" s="349"/>
      <c r="AA8" s="369"/>
      <c r="AB8" s="115"/>
      <c r="AC8" s="211"/>
      <c r="AD8" s="114"/>
      <c r="AE8" s="123"/>
      <c r="AF8" s="114"/>
      <c r="AG8" s="114"/>
      <c r="AH8" s="114"/>
      <c r="AI8" s="114"/>
      <c r="AJ8" s="114"/>
      <c r="AK8" s="124"/>
      <c r="AL8" s="335"/>
      <c r="AM8" s="114"/>
      <c r="AN8" s="155" t="s">
        <v>72</v>
      </c>
      <c r="AO8" s="114"/>
      <c r="AP8" s="118"/>
      <c r="AQ8" s="335"/>
      <c r="AR8" s="337"/>
      <c r="AS8" s="335"/>
      <c r="AT8" s="289"/>
      <c r="AU8" s="284"/>
      <c r="AV8" s="117" t="s">
        <v>16</v>
      </c>
      <c r="AW8" s="60" t="s">
        <v>17</v>
      </c>
      <c r="AX8" s="285"/>
      <c r="AY8" s="287"/>
      <c r="AZ8" s="287"/>
      <c r="BA8" s="287"/>
      <c r="BB8" s="287"/>
      <c r="BC8" s="287"/>
      <c r="BD8" s="287"/>
      <c r="BE8" s="287"/>
      <c r="BF8" s="287"/>
      <c r="BG8" s="284"/>
      <c r="BH8" s="287"/>
      <c r="BI8" s="287"/>
      <c r="BJ8" s="287"/>
      <c r="BK8" s="287"/>
      <c r="BL8" s="287"/>
      <c r="BM8" s="287"/>
      <c r="BN8" s="287"/>
      <c r="BO8" s="383"/>
      <c r="BP8" s="392"/>
      <c r="BQ8" s="287"/>
      <c r="BR8" s="344"/>
      <c r="BS8" s="344"/>
      <c r="BT8" s="344"/>
      <c r="BU8" s="344"/>
      <c r="BV8" s="287"/>
      <c r="BW8" s="390"/>
      <c r="BX8" s="170"/>
      <c r="BY8" s="171"/>
      <c r="BZ8" s="171"/>
      <c r="CA8" s="171"/>
      <c r="CB8" s="171"/>
      <c r="CC8" s="171"/>
      <c r="CD8" s="171"/>
    </row>
    <row r="9" spans="1:82" s="18" customFormat="1" ht="9.75" customHeight="1" thickBot="1">
      <c r="A9" s="44"/>
      <c r="B9" s="156"/>
      <c r="C9" s="157"/>
      <c r="D9" s="157"/>
      <c r="E9" s="158"/>
      <c r="F9" s="159"/>
      <c r="G9" s="160"/>
      <c r="H9" s="147"/>
      <c r="I9" s="146"/>
      <c r="J9" s="147"/>
      <c r="K9" s="146"/>
      <c r="L9" s="146"/>
      <c r="M9" s="146"/>
      <c r="N9" s="146"/>
      <c r="O9" s="146"/>
      <c r="P9" s="146"/>
      <c r="Q9" s="146"/>
      <c r="R9" s="146"/>
      <c r="S9" s="147"/>
      <c r="T9" s="161"/>
      <c r="U9" s="148"/>
      <c r="V9" s="162"/>
      <c r="W9" s="168"/>
      <c r="X9" s="168"/>
      <c r="Y9" s="168"/>
      <c r="Z9" s="168"/>
      <c r="AA9" s="169"/>
      <c r="AB9" s="163"/>
      <c r="AC9" s="176"/>
      <c r="AD9" s="164"/>
      <c r="AE9" s="164"/>
      <c r="AF9" s="164"/>
      <c r="AG9" s="164"/>
      <c r="AH9" s="164"/>
      <c r="AI9" s="164"/>
      <c r="AJ9" s="164"/>
      <c r="AK9" s="165"/>
      <c r="AL9" s="165"/>
      <c r="AM9" s="164"/>
      <c r="AN9" s="145"/>
      <c r="AO9" s="164"/>
      <c r="AP9" s="165"/>
      <c r="AQ9" s="165"/>
      <c r="AR9" s="161"/>
      <c r="AS9" s="165"/>
      <c r="AT9" s="146"/>
      <c r="AU9" s="164"/>
      <c r="AV9" s="166"/>
      <c r="AW9" s="167"/>
      <c r="AX9" s="149"/>
      <c r="AY9" s="150"/>
      <c r="AZ9" s="150"/>
      <c r="BA9" s="150"/>
      <c r="BB9" s="150"/>
      <c r="BC9" s="150"/>
      <c r="BD9" s="150"/>
      <c r="BE9" s="150"/>
      <c r="BF9" s="150"/>
      <c r="BG9" s="164"/>
      <c r="BH9" s="150"/>
      <c r="BI9" s="150"/>
      <c r="BJ9" s="150"/>
      <c r="BK9" s="150"/>
      <c r="BL9" s="150"/>
      <c r="BM9" s="150"/>
      <c r="BN9" s="150"/>
      <c r="BO9" s="151"/>
      <c r="BP9" s="152"/>
      <c r="BQ9" s="150"/>
      <c r="BR9" s="153"/>
      <c r="BS9" s="153"/>
      <c r="BT9" s="153"/>
      <c r="BU9" s="153"/>
      <c r="BV9" s="150"/>
      <c r="BW9" s="154"/>
      <c r="BX9" s="170"/>
      <c r="BY9" s="294" t="s">
        <v>256</v>
      </c>
      <c r="BZ9" s="294"/>
      <c r="CA9" s="294"/>
      <c r="CB9" s="294" t="s">
        <v>257</v>
      </c>
      <c r="CC9" s="294"/>
      <c r="CD9" s="294"/>
    </row>
    <row r="10" spans="1:82" s="27" customFormat="1" ht="18" customHeight="1" thickBot="1">
      <c r="A10" s="45"/>
      <c r="B10" s="1"/>
      <c r="C10" s="2"/>
      <c r="D10" s="2"/>
      <c r="E10" s="28"/>
      <c r="F10" s="184">
        <f>MAX(E11:E27)</f>
        <v>1</v>
      </c>
      <c r="G10" s="184"/>
      <c r="H10" s="184"/>
      <c r="I10" s="185"/>
      <c r="J10" s="185"/>
      <c r="K10" s="185"/>
      <c r="L10" s="185"/>
      <c r="M10" s="185"/>
      <c r="N10" s="185"/>
      <c r="O10" s="185"/>
      <c r="P10" s="185"/>
      <c r="Q10" s="185"/>
      <c r="R10" s="185"/>
      <c r="S10" s="186"/>
      <c r="T10" s="184"/>
      <c r="U10" s="187"/>
      <c r="V10" s="188"/>
      <c r="W10" s="188"/>
      <c r="X10" s="188"/>
      <c r="Y10" s="188"/>
      <c r="Z10" s="188"/>
      <c r="AA10" s="188"/>
      <c r="AB10" s="189">
        <f>SUM(AB11:AB27)</f>
        <v>0</v>
      </c>
      <c r="AC10" s="190">
        <f t="shared" ref="AC10:AN10" si="0">SUM(AC11:AC27)</f>
        <v>0</v>
      </c>
      <c r="AD10" s="190">
        <f t="shared" si="0"/>
        <v>0</v>
      </c>
      <c r="AE10" s="190">
        <f t="shared" si="0"/>
        <v>0</v>
      </c>
      <c r="AF10" s="190">
        <f t="shared" si="0"/>
        <v>0</v>
      </c>
      <c r="AG10" s="190">
        <f t="shared" si="0"/>
        <v>0</v>
      </c>
      <c r="AH10" s="190">
        <f t="shared" si="0"/>
        <v>0</v>
      </c>
      <c r="AI10" s="190">
        <f t="shared" si="0"/>
        <v>0</v>
      </c>
      <c r="AJ10" s="190">
        <f t="shared" si="0"/>
        <v>0</v>
      </c>
      <c r="AK10" s="192"/>
      <c r="AL10" s="282">
        <f>SUM(AL11:AL27)</f>
        <v>0</v>
      </c>
      <c r="AM10" s="190">
        <f t="shared" si="0"/>
        <v>0</v>
      </c>
      <c r="AN10" s="191">
        <f t="shared" si="0"/>
        <v>0</v>
      </c>
      <c r="AO10" s="190"/>
      <c r="AP10" s="192"/>
      <c r="AQ10" s="184"/>
      <c r="AR10" s="184"/>
      <c r="AS10" s="184"/>
      <c r="AT10" s="185"/>
      <c r="AU10" s="184">
        <f t="shared" ref="AU10:AV10" si="1">SUM(AU11:AU27)</f>
        <v>0</v>
      </c>
      <c r="AV10" s="193">
        <f t="shared" si="1"/>
        <v>0</v>
      </c>
      <c r="AW10" s="194">
        <f>ROUNDDOWN(AV10*1/15,-3)/1000</f>
        <v>0</v>
      </c>
      <c r="AX10" s="195">
        <f t="shared" ref="AX10:BG10" si="2">COUNTA(AX11:AX27)</f>
        <v>0</v>
      </c>
      <c r="AY10" s="184">
        <f t="shared" si="2"/>
        <v>0</v>
      </c>
      <c r="AZ10" s="184">
        <f t="shared" si="2"/>
        <v>0</v>
      </c>
      <c r="BA10" s="184">
        <f t="shared" si="2"/>
        <v>0</v>
      </c>
      <c r="BB10" s="184">
        <f t="shared" si="2"/>
        <v>0</v>
      </c>
      <c r="BC10" s="184">
        <f t="shared" si="2"/>
        <v>0</v>
      </c>
      <c r="BD10" s="184">
        <f t="shared" si="2"/>
        <v>0</v>
      </c>
      <c r="BE10" s="184">
        <f t="shared" si="2"/>
        <v>0</v>
      </c>
      <c r="BF10" s="184">
        <f t="shared" si="2"/>
        <v>0</v>
      </c>
      <c r="BG10" s="184">
        <f t="shared" si="2"/>
        <v>0</v>
      </c>
      <c r="BH10" s="196">
        <f>SUM(BH11:BH27)</f>
        <v>0</v>
      </c>
      <c r="BI10" s="196">
        <f>SUM(BI11:BI27)</f>
        <v>0</v>
      </c>
      <c r="BJ10" s="184">
        <f t="shared" ref="BJ10:BW10" si="3">COUNTA(BJ11:BJ27)</f>
        <v>0</v>
      </c>
      <c r="BK10" s="184">
        <f t="shared" si="3"/>
        <v>0</v>
      </c>
      <c r="BL10" s="184">
        <f t="shared" si="3"/>
        <v>0</v>
      </c>
      <c r="BM10" s="196">
        <f>SUM(BM11:BM27)</f>
        <v>0</v>
      </c>
      <c r="BN10" s="196">
        <f>SUM(BN11:BN27)</f>
        <v>0</v>
      </c>
      <c r="BO10" s="197">
        <f t="shared" si="3"/>
        <v>0</v>
      </c>
      <c r="BP10" s="187">
        <f t="shared" si="3"/>
        <v>0</v>
      </c>
      <c r="BQ10" s="184">
        <f t="shared" si="3"/>
        <v>0</v>
      </c>
      <c r="BR10" s="184">
        <f t="shared" si="3"/>
        <v>0</v>
      </c>
      <c r="BS10" s="184">
        <f t="shared" si="3"/>
        <v>0</v>
      </c>
      <c r="BT10" s="184">
        <f t="shared" si="3"/>
        <v>0</v>
      </c>
      <c r="BU10" s="184">
        <f t="shared" si="3"/>
        <v>0</v>
      </c>
      <c r="BV10" s="184">
        <f t="shared" si="3"/>
        <v>0</v>
      </c>
      <c r="BW10" s="197">
        <f t="shared" si="3"/>
        <v>0</v>
      </c>
      <c r="BX10" s="170"/>
      <c r="BY10" s="266" t="s">
        <v>170</v>
      </c>
      <c r="BZ10" s="266" t="s">
        <v>171</v>
      </c>
      <c r="CA10" s="266"/>
      <c r="CB10" s="266" t="s">
        <v>170</v>
      </c>
      <c r="CC10" s="266" t="s">
        <v>171</v>
      </c>
      <c r="CD10" s="266"/>
    </row>
    <row r="11" spans="1:82" s="18" customFormat="1" ht="18" customHeight="1">
      <c r="A11" s="14" t="str">
        <f>B11&amp;C11&amp;D11&amp;F11</f>
        <v/>
      </c>
      <c r="B11" s="47"/>
      <c r="C11" s="3"/>
      <c r="D11" s="3"/>
      <c r="E11" s="29">
        <v>1</v>
      </c>
      <c r="F11" s="5"/>
      <c r="G11" s="5"/>
      <c r="H11" s="5"/>
      <c r="I11" s="198" t="str">
        <f>IF(H11&gt;0,VLOOKUP(H11,'整理番号表（融資主体型補助事業）'!D$5:E$7,2,FALSE),"")</f>
        <v/>
      </c>
      <c r="J11" s="92"/>
      <c r="K11" s="198" t="str">
        <f>IF(J11&gt;0,VLOOKUP(J11,'整理番号表（融資主体型補助事業）'!D$11:E$18,2,FALSE),"")</f>
        <v/>
      </c>
      <c r="L11" s="103"/>
      <c r="M11" s="103"/>
      <c r="N11" s="198" t="str">
        <f>IF(M11&gt;0,VLOOKUP(M11,'整理番号表（融資主体型補助事業）'!H$5:I$23,2,FALSE),"")</f>
        <v/>
      </c>
      <c r="O11" s="103"/>
      <c r="P11" s="198" t="str">
        <f>IF(O11&gt;0,VLOOKUP(O11,'整理番号表（融資主体型補助事業）'!H$27:I$28,2,FALSE),"")</f>
        <v/>
      </c>
      <c r="Q11" s="103"/>
      <c r="R11" s="198" t="str">
        <f>IF(Q11&gt;0,VLOOKUP(Q11,'整理番号表（融資主体型補助事業）'!H$32:I$33,2,FALSE),"")</f>
        <v/>
      </c>
      <c r="S11" s="3"/>
      <c r="T11" s="201" t="str">
        <f>IF(S11&gt;0,VLOOKUP(S11,'整理番号表（融資主体型補助事業）'!L$5:M$38,2,FALSE),"")</f>
        <v/>
      </c>
      <c r="U11" s="6"/>
      <c r="V11" s="7"/>
      <c r="W11" s="172"/>
      <c r="X11" s="172"/>
      <c r="Y11" s="182">
        <f>IF(W11="",0,INDEX('整理番号表（融資主体型補助事業）'!$Y$6:$AN$11,MATCH(W11,'整理番号表（融資主体型補助事業）'!$X$6:$X$11,0),MATCH(X11,'整理番号表（融資主体型補助事業）'!$Y$5:$AN$5,0)))</f>
        <v>0</v>
      </c>
      <c r="Z11" s="7"/>
      <c r="AA11" s="7"/>
      <c r="AB11" s="174"/>
      <c r="AC11" s="212"/>
      <c r="AD11" s="178" t="str">
        <f>IF(AB11&gt;0,IF(AA11=1,MIN(ROUNDDOWN((AB11-BY11)*0.3,-3),ROUNDDOWN(AB11-BY11-AI11-AE11,-3),ROUNDDOWN(AI11+AL11*0.5,-3),ROUNDDOWN((AB11-BY11)/2-(AC11-CB11)*Y11/100*4/10,-3)),MIN(ROUNDDOWN(AB11*0.3,-3),ROUNDDOWN(AB11-AI11-AE11,-3),ROUNDDOWN(AI11+AL11*0.5,-3),ROUNDDOWN(AB11/2-AC11*Y11/100*4/10,-3))),"")</f>
        <v/>
      </c>
      <c r="AE11" s="179">
        <f>SUM(AF11:AG11)</f>
        <v>0</v>
      </c>
      <c r="AF11" s="10"/>
      <c r="AG11" s="10"/>
      <c r="AH11" s="10"/>
      <c r="AI11" s="10"/>
      <c r="AJ11" s="269" t="str">
        <f t="shared" ref="AJ11:AJ27" si="4">IF(AB11&gt;0,AB11-AD11-AE11-AI11,"")</f>
        <v/>
      </c>
      <c r="AK11" s="227" t="str">
        <f>IF(AB11&gt;0,IF(AD11/AB11&lt;=0.3,AD11/AB11,"補助対象外"),"")</f>
        <v/>
      </c>
      <c r="AL11" s="279"/>
      <c r="AM11" s="178" t="str">
        <f>IF(AN11&gt;0,IF(AN11&gt;3000000,3000000,AN11),"")</f>
        <v/>
      </c>
      <c r="AN11" s="204">
        <f t="shared" ref="AN11:AN27" si="5">IF(A11&lt;&gt;A12,SUMIF($A$11:$A$10001,A11,$AD$11:$AD$10001),0)</f>
        <v>0</v>
      </c>
      <c r="AO11" s="10"/>
      <c r="AP11" s="206" t="str">
        <f t="shared" ref="AP11:AP27" si="6">IF(AB11&gt;0,AI11/AB11,"")</f>
        <v/>
      </c>
      <c r="AQ11" s="5"/>
      <c r="AR11" s="198" t="str">
        <f>IF(AQ11&gt;0,VLOOKUP(AQ11,'整理番号表（融資主体型補助事業）'!P$5:Q$13,2,FALSE),"")</f>
        <v/>
      </c>
      <c r="AS11" s="5"/>
      <c r="AT11" s="198" t="str">
        <f>IF(AS11&gt;0,VLOOKUP(AS11,'整理番号表（融資主体型補助事業）'!S$5:T$12,2,FALSE),"")</f>
        <v/>
      </c>
      <c r="AU11" s="5"/>
      <c r="AV11" s="208">
        <f t="shared" ref="AV11:AV27" si="7">IF(AU11=1,AI11,0)</f>
        <v>0</v>
      </c>
      <c r="AW11" s="61"/>
      <c r="AX11" s="97"/>
      <c r="AY11" s="98"/>
      <c r="AZ11" s="98"/>
      <c r="BA11" s="98"/>
      <c r="BB11" s="98"/>
      <c r="BC11" s="98"/>
      <c r="BD11" s="98"/>
      <c r="BE11" s="98"/>
      <c r="BF11" s="98"/>
      <c r="BG11" s="98"/>
      <c r="BH11" s="98"/>
      <c r="BI11" s="98"/>
      <c r="BJ11" s="98"/>
      <c r="BK11" s="98"/>
      <c r="BL11" s="98"/>
      <c r="BM11" s="98"/>
      <c r="BN11" s="98"/>
      <c r="BO11" s="67"/>
      <c r="BP11" s="64"/>
      <c r="BQ11" s="5"/>
      <c r="BR11" s="5"/>
      <c r="BS11" s="5"/>
      <c r="BT11" s="5"/>
      <c r="BU11" s="5"/>
      <c r="BV11" s="5"/>
      <c r="BW11" s="48"/>
      <c r="BX11" s="170"/>
      <c r="BY11" s="267" t="str">
        <f>IF(AB11&gt;0,IF($AA11=1,ROUNDDOWN(AB11*8/108,0)),"")</f>
        <v/>
      </c>
      <c r="BZ11" s="267" t="str">
        <f>IF(AB11&gt;0,IF($AA11=1,ROUNDDOWN(BY11*CA11,0),""),"")</f>
        <v/>
      </c>
      <c r="CA11" s="268" t="str">
        <f>IF(AB11&gt;0,IF($AA11=1,ROUNDDOWN(AD11/(AB11-BY11),5),""),"")</f>
        <v/>
      </c>
      <c r="CB11" s="267" t="str">
        <f>IF(AC11&gt;0,IF($AA11=1,ROUNDDOWN(AC11*8/108,0)),"")</f>
        <v/>
      </c>
      <c r="CC11" s="267"/>
      <c r="CD11" s="268"/>
    </row>
    <row r="12" spans="1:82" s="18" customFormat="1" ht="18" customHeight="1">
      <c r="A12" s="14" t="str">
        <f t="shared" ref="A12:A27" si="8">B12&amp;C12&amp;D12&amp;F12</f>
        <v/>
      </c>
      <c r="B12" s="49"/>
      <c r="C12" s="4"/>
      <c r="D12" s="4"/>
      <c r="E12" s="70" t="str">
        <f t="shared" ref="E12:E27" si="9">IF(F12="","",IF(F12&lt;&gt;F11,SUM(E11)+1,E11))</f>
        <v/>
      </c>
      <c r="F12" s="119"/>
      <c r="G12" s="5"/>
      <c r="H12" s="119"/>
      <c r="I12" s="199" t="str">
        <f>IF(H12&gt;0,VLOOKUP(H12,'整理番号表（融資主体型補助事業）'!D$5:E$7,2,FALSE),"")</f>
        <v/>
      </c>
      <c r="J12" s="93"/>
      <c r="K12" s="199" t="str">
        <f>IF(J12&gt;0,VLOOKUP(J12,'整理番号表（融資主体型補助事業）'!D$11:E$18,2,FALSE),"")</f>
        <v/>
      </c>
      <c r="L12" s="104"/>
      <c r="M12" s="104"/>
      <c r="N12" s="199" t="str">
        <f>IF(M12&gt;0,VLOOKUP(M12,'整理番号表（融資主体型補助事業）'!H$5:I$23,2,FALSE),"")</f>
        <v/>
      </c>
      <c r="O12" s="104"/>
      <c r="P12" s="199" t="str">
        <f>IF(O12&gt;0,VLOOKUP(O12,'整理番号表（融資主体型補助事業）'!H$27:I$28,2,FALSE),"")</f>
        <v/>
      </c>
      <c r="Q12" s="104"/>
      <c r="R12" s="199" t="str">
        <f>IF(Q12&gt;0,VLOOKUP(Q12,'整理番号表（融資主体型補助事業）'!H$32:I$33,2,FALSE),"")</f>
        <v/>
      </c>
      <c r="S12" s="4"/>
      <c r="T12" s="202" t="str">
        <f>IF(S12&gt;0,VLOOKUP(S12,'整理番号表（融資主体型補助事業）'!L$5:M$38,2,FALSE),"")</f>
        <v/>
      </c>
      <c r="U12" s="8"/>
      <c r="V12" s="9"/>
      <c r="W12" s="172"/>
      <c r="X12" s="172"/>
      <c r="Y12" s="182">
        <f>IF(W12="",0,INDEX('整理番号表（融資主体型補助事業）'!$Y$6:$AN$11,MATCH(W12,'整理番号表（融資主体型補助事業）'!$X$6:$X$11,0),MATCH(X12,'整理番号表（融資主体型補助事業）'!$Y$5:$AN$5,0)))</f>
        <v>0</v>
      </c>
      <c r="Z12" s="7"/>
      <c r="AA12" s="7"/>
      <c r="AB12" s="174"/>
      <c r="AC12" s="212"/>
      <c r="AD12" s="178" t="str">
        <f t="shared" ref="AD12:AD27" si="10">IF(AB12&gt;0,IF(AA12=1,MIN(ROUNDDOWN((AB12-BY12)*0.3,-3),ROUNDDOWN(AB12-BY12-AI12-AE12,-3),ROUNDDOWN(AI12+AL12*0.5,-3),ROUNDDOWN((AB12-BY12)/2-(AC12-CB12)*Y12/100*4/10,-3)),MIN(ROUNDDOWN(AB12*0.3,-3),ROUNDDOWN(AB12-AI12-AE12,-3),ROUNDDOWN(AI12+AL12*0.5,-3),ROUNDDOWN(AB12/2-AC12*Y12/100*4/10,-3))),"")</f>
        <v/>
      </c>
      <c r="AE12" s="179">
        <f t="shared" ref="AE12:AE27" si="11">SUM(AF12:AG12)</f>
        <v>0</v>
      </c>
      <c r="AF12" s="10"/>
      <c r="AG12" s="10"/>
      <c r="AH12" s="10"/>
      <c r="AI12" s="10"/>
      <c r="AJ12" s="178" t="str">
        <f t="shared" si="4"/>
        <v/>
      </c>
      <c r="AK12" s="228" t="str">
        <f t="shared" ref="AK12:AK27" si="12">IF(AB12&gt;0,IF(AD12/AB12&lt;=0.3,AD12/AB12,"補助対象外"),"")</f>
        <v/>
      </c>
      <c r="AL12" s="280"/>
      <c r="AM12" s="178" t="str">
        <f t="shared" ref="AM12:AM27" si="13">IF(AN12&gt;0,IF(AN12&gt;3000000,3000000,AN12),"")</f>
        <v/>
      </c>
      <c r="AN12" s="204">
        <f t="shared" si="5"/>
        <v>0</v>
      </c>
      <c r="AO12" s="10"/>
      <c r="AP12" s="206" t="str">
        <f t="shared" si="6"/>
        <v/>
      </c>
      <c r="AQ12" s="119"/>
      <c r="AR12" s="199" t="str">
        <f>IF(AQ12&gt;0,VLOOKUP(AQ12,'整理番号表（融資主体型補助事業）'!P$5:Q$13,2,FALSE),"")</f>
        <v/>
      </c>
      <c r="AS12" s="119"/>
      <c r="AT12" s="199" t="str">
        <f>IF(AS12&gt;0,VLOOKUP(AS12,'整理番号表（融資主体型補助事業）'!S$5:T$12,2,FALSE),"")</f>
        <v/>
      </c>
      <c r="AU12" s="119"/>
      <c r="AV12" s="209">
        <f t="shared" si="7"/>
        <v>0</v>
      </c>
      <c r="AW12" s="62"/>
      <c r="AX12" s="99"/>
      <c r="AY12" s="100"/>
      <c r="AZ12" s="100"/>
      <c r="BA12" s="100"/>
      <c r="BB12" s="100"/>
      <c r="BC12" s="100"/>
      <c r="BD12" s="100"/>
      <c r="BE12" s="100"/>
      <c r="BF12" s="100"/>
      <c r="BG12" s="100"/>
      <c r="BH12" s="100"/>
      <c r="BI12" s="100"/>
      <c r="BJ12" s="100"/>
      <c r="BK12" s="100"/>
      <c r="BL12" s="100"/>
      <c r="BM12" s="100"/>
      <c r="BN12" s="100"/>
      <c r="BO12" s="68"/>
      <c r="BP12" s="65"/>
      <c r="BQ12" s="119"/>
      <c r="BR12" s="119"/>
      <c r="BS12" s="119"/>
      <c r="BT12" s="119"/>
      <c r="BU12" s="119"/>
      <c r="BV12" s="119"/>
      <c r="BW12" s="50"/>
      <c r="BX12" s="170"/>
      <c r="BY12" s="267" t="str">
        <f t="shared" ref="BY12:BY27" si="14">IF(AB12&gt;0,IF($AA12=1,ROUNDDOWN(AB12*8/108,0)),"")</f>
        <v/>
      </c>
      <c r="BZ12" s="267" t="str">
        <f t="shared" ref="BZ12:BZ27" si="15">IF(AB12&gt;0,IF($AA12=1,ROUNDDOWN(BY12*CA12,0),""),"")</f>
        <v/>
      </c>
      <c r="CA12" s="268" t="str">
        <f t="shared" ref="CA12:CA27" si="16">IF(AB12&gt;0,IF($AA12=1,ROUNDDOWN(AD12/(AB12-BY12),5),""),"")</f>
        <v/>
      </c>
      <c r="CB12" s="267" t="str">
        <f t="shared" ref="CB12:CB27" si="17">IF(AC12&gt;0,IF($AA12=1,ROUNDDOWN(AB12*8/108,0)),"")</f>
        <v/>
      </c>
      <c r="CC12" s="267" t="str">
        <f t="shared" ref="CC12:CC27" si="18">IF(AE12&gt;0,IF($AA12=1,ROUNDDOWN(CB12*CD12,0),""),"")</f>
        <v/>
      </c>
      <c r="CD12" s="268" t="str">
        <f t="shared" ref="CD12:CD27" si="19">IF(AE12&gt;0,IF($AA12=1,ROUNDDOWN(AG12/(AE12-CB12),5),""),"")</f>
        <v/>
      </c>
    </row>
    <row r="13" spans="1:82" s="18" customFormat="1" ht="18" customHeight="1">
      <c r="A13" s="14" t="str">
        <f t="shared" si="8"/>
        <v/>
      </c>
      <c r="B13" s="49"/>
      <c r="C13" s="4"/>
      <c r="D13" s="4"/>
      <c r="E13" s="70" t="str">
        <f t="shared" si="9"/>
        <v/>
      </c>
      <c r="F13" s="119"/>
      <c r="G13" s="5"/>
      <c r="H13" s="119"/>
      <c r="I13" s="199" t="str">
        <f>IF(H13&gt;0,VLOOKUP(H13,'整理番号表（融資主体型補助事業）'!D$5:E$7,2,FALSE),"")</f>
        <v/>
      </c>
      <c r="J13" s="93"/>
      <c r="K13" s="199" t="str">
        <f>IF(J13&gt;0,VLOOKUP(J13,'整理番号表（融資主体型補助事業）'!D$11:E$18,2,FALSE),"")</f>
        <v/>
      </c>
      <c r="L13" s="104"/>
      <c r="M13" s="104"/>
      <c r="N13" s="199" t="str">
        <f>IF(M13&gt;0,VLOOKUP(M13,'整理番号表（融資主体型補助事業）'!H$5:I$23,2,FALSE),"")</f>
        <v/>
      </c>
      <c r="O13" s="104"/>
      <c r="P13" s="199" t="str">
        <f>IF(O13&gt;0,VLOOKUP(O13,'整理番号表（融資主体型補助事業）'!H$27:I$28,2,FALSE),"")</f>
        <v/>
      </c>
      <c r="Q13" s="104"/>
      <c r="R13" s="199" t="str">
        <f>IF(Q13&gt;0,VLOOKUP(Q13,'整理番号表（融資主体型補助事業）'!H$32:I$33,2,FALSE),"")</f>
        <v/>
      </c>
      <c r="S13" s="4"/>
      <c r="T13" s="202" t="str">
        <f>IF(S13&gt;0,VLOOKUP(S13,'整理番号表（融資主体型補助事業）'!L$5:M$38,2,FALSE),"")</f>
        <v/>
      </c>
      <c r="U13" s="8"/>
      <c r="V13" s="9"/>
      <c r="W13" s="172"/>
      <c r="X13" s="172"/>
      <c r="Y13" s="182">
        <f>IF(W13="",0,INDEX('整理番号表（融資主体型補助事業）'!$Y$6:$AN$11,MATCH(W13,'整理番号表（融資主体型補助事業）'!$X$6:$X$11,0),MATCH(X13,'整理番号表（融資主体型補助事業）'!$Y$5:$AN$5,0)))</f>
        <v>0</v>
      </c>
      <c r="Z13" s="7"/>
      <c r="AA13" s="7"/>
      <c r="AB13" s="174"/>
      <c r="AC13" s="212"/>
      <c r="AD13" s="178" t="str">
        <f t="shared" si="10"/>
        <v/>
      </c>
      <c r="AE13" s="179">
        <f t="shared" si="11"/>
        <v>0</v>
      </c>
      <c r="AF13" s="10"/>
      <c r="AG13" s="10"/>
      <c r="AH13" s="10"/>
      <c r="AI13" s="10"/>
      <c r="AJ13" s="178" t="str">
        <f t="shared" si="4"/>
        <v/>
      </c>
      <c r="AK13" s="228" t="str">
        <f t="shared" si="12"/>
        <v/>
      </c>
      <c r="AL13" s="280"/>
      <c r="AM13" s="178" t="str">
        <f t="shared" si="13"/>
        <v/>
      </c>
      <c r="AN13" s="204">
        <f t="shared" si="5"/>
        <v>0</v>
      </c>
      <c r="AO13" s="10"/>
      <c r="AP13" s="206" t="str">
        <f t="shared" si="6"/>
        <v/>
      </c>
      <c r="AQ13" s="119"/>
      <c r="AR13" s="199" t="str">
        <f>IF(AQ13&gt;0,VLOOKUP(AQ13,'整理番号表（融資主体型補助事業）'!P$5:Q$13,2,FALSE),"")</f>
        <v/>
      </c>
      <c r="AS13" s="119"/>
      <c r="AT13" s="199" t="str">
        <f>IF(AS13&gt;0,VLOOKUP(AS13,'整理番号表（融資主体型補助事業）'!S$5:T$12,2,FALSE),"")</f>
        <v/>
      </c>
      <c r="AU13" s="119"/>
      <c r="AV13" s="209">
        <f t="shared" si="7"/>
        <v>0</v>
      </c>
      <c r="AW13" s="62"/>
      <c r="AX13" s="99"/>
      <c r="AY13" s="100"/>
      <c r="AZ13" s="100"/>
      <c r="BA13" s="100"/>
      <c r="BB13" s="100"/>
      <c r="BC13" s="100"/>
      <c r="BD13" s="100"/>
      <c r="BE13" s="100"/>
      <c r="BF13" s="100"/>
      <c r="BG13" s="100"/>
      <c r="BH13" s="100"/>
      <c r="BI13" s="100"/>
      <c r="BJ13" s="100"/>
      <c r="BK13" s="100"/>
      <c r="BL13" s="100"/>
      <c r="BM13" s="100"/>
      <c r="BN13" s="100"/>
      <c r="BO13" s="68"/>
      <c r="BP13" s="65"/>
      <c r="BQ13" s="119"/>
      <c r="BR13" s="119"/>
      <c r="BS13" s="119"/>
      <c r="BT13" s="119"/>
      <c r="BU13" s="119"/>
      <c r="BV13" s="119"/>
      <c r="BW13" s="50"/>
      <c r="BX13" s="170"/>
      <c r="BY13" s="267" t="str">
        <f t="shared" si="14"/>
        <v/>
      </c>
      <c r="BZ13" s="267" t="str">
        <f t="shared" si="15"/>
        <v/>
      </c>
      <c r="CA13" s="268" t="str">
        <f t="shared" si="16"/>
        <v/>
      </c>
      <c r="CB13" s="267" t="str">
        <f t="shared" si="17"/>
        <v/>
      </c>
      <c r="CC13" s="267" t="str">
        <f t="shared" si="18"/>
        <v/>
      </c>
      <c r="CD13" s="268" t="str">
        <f t="shared" si="19"/>
        <v/>
      </c>
    </row>
    <row r="14" spans="1:82" s="18" customFormat="1" ht="18" customHeight="1">
      <c r="A14" s="14" t="str">
        <f t="shared" si="8"/>
        <v/>
      </c>
      <c r="B14" s="49"/>
      <c r="C14" s="4"/>
      <c r="D14" s="4"/>
      <c r="E14" s="70" t="str">
        <f t="shared" si="9"/>
        <v/>
      </c>
      <c r="F14" s="119"/>
      <c r="G14" s="5"/>
      <c r="H14" s="119"/>
      <c r="I14" s="199" t="str">
        <f>IF(H14&gt;0,VLOOKUP(H14,'整理番号表（融資主体型補助事業）'!D$5:E$7,2,FALSE),"")</f>
        <v/>
      </c>
      <c r="J14" s="93"/>
      <c r="K14" s="199" t="str">
        <f>IF(J14&gt;0,VLOOKUP(J14,'整理番号表（融資主体型補助事業）'!D$11:E$18,2,FALSE),"")</f>
        <v/>
      </c>
      <c r="L14" s="104"/>
      <c r="M14" s="104"/>
      <c r="N14" s="199" t="str">
        <f>IF(M14&gt;0,VLOOKUP(M14,'整理番号表（融資主体型補助事業）'!H$5:I$23,2,FALSE),"")</f>
        <v/>
      </c>
      <c r="O14" s="104"/>
      <c r="P14" s="199" t="str">
        <f>IF(O14&gt;0,VLOOKUP(O14,'整理番号表（融資主体型補助事業）'!H$27:I$28,2,FALSE),"")</f>
        <v/>
      </c>
      <c r="Q14" s="104"/>
      <c r="R14" s="199" t="str">
        <f>IF(Q14&gt;0,VLOOKUP(Q14,'整理番号表（融資主体型補助事業）'!H$32:I$33,2,FALSE),"")</f>
        <v/>
      </c>
      <c r="S14" s="4"/>
      <c r="T14" s="202" t="str">
        <f>IF(S14&gt;0,VLOOKUP(S14,'整理番号表（融資主体型補助事業）'!L$5:M$38,2,FALSE),"")</f>
        <v/>
      </c>
      <c r="U14" s="8"/>
      <c r="V14" s="9"/>
      <c r="W14" s="172"/>
      <c r="X14" s="172"/>
      <c r="Y14" s="182">
        <f>IF(W14="",0,INDEX('整理番号表（融資主体型補助事業）'!$Y$6:$AN$11,MATCH(W14,'整理番号表（融資主体型補助事業）'!$X$6:$X$11,0),MATCH(X14,'整理番号表（融資主体型補助事業）'!$Y$5:$AN$5,0)))</f>
        <v>0</v>
      </c>
      <c r="Z14" s="7"/>
      <c r="AA14" s="7"/>
      <c r="AB14" s="174"/>
      <c r="AC14" s="212"/>
      <c r="AD14" s="178" t="str">
        <f t="shared" si="10"/>
        <v/>
      </c>
      <c r="AE14" s="179">
        <f t="shared" si="11"/>
        <v>0</v>
      </c>
      <c r="AF14" s="11"/>
      <c r="AG14" s="11"/>
      <c r="AH14" s="11"/>
      <c r="AI14" s="11"/>
      <c r="AJ14" s="178" t="str">
        <f t="shared" si="4"/>
        <v/>
      </c>
      <c r="AK14" s="228" t="str">
        <f t="shared" si="12"/>
        <v/>
      </c>
      <c r="AL14" s="280"/>
      <c r="AM14" s="178" t="str">
        <f t="shared" si="13"/>
        <v/>
      </c>
      <c r="AN14" s="204">
        <f t="shared" si="5"/>
        <v>0</v>
      </c>
      <c r="AO14" s="11"/>
      <c r="AP14" s="206" t="str">
        <f t="shared" si="6"/>
        <v/>
      </c>
      <c r="AQ14" s="119"/>
      <c r="AR14" s="199" t="str">
        <f>IF(AQ14&gt;0,VLOOKUP(AQ14,'整理番号表（融資主体型補助事業）'!P$5:Q$13,2,FALSE),"")</f>
        <v/>
      </c>
      <c r="AS14" s="119"/>
      <c r="AT14" s="199" t="str">
        <f>IF(AS14&gt;0,VLOOKUP(AS14,'整理番号表（融資主体型補助事業）'!S$5:T$12,2,FALSE),"")</f>
        <v/>
      </c>
      <c r="AU14" s="119"/>
      <c r="AV14" s="209">
        <f t="shared" si="7"/>
        <v>0</v>
      </c>
      <c r="AW14" s="62"/>
      <c r="AX14" s="99"/>
      <c r="AY14" s="100"/>
      <c r="AZ14" s="100"/>
      <c r="BA14" s="100"/>
      <c r="BB14" s="100"/>
      <c r="BC14" s="100"/>
      <c r="BD14" s="100"/>
      <c r="BE14" s="100"/>
      <c r="BF14" s="100"/>
      <c r="BG14" s="100"/>
      <c r="BH14" s="100"/>
      <c r="BI14" s="100"/>
      <c r="BJ14" s="100"/>
      <c r="BK14" s="100"/>
      <c r="BL14" s="100"/>
      <c r="BM14" s="100"/>
      <c r="BN14" s="100"/>
      <c r="BO14" s="68"/>
      <c r="BP14" s="65"/>
      <c r="BQ14" s="119"/>
      <c r="BR14" s="119"/>
      <c r="BS14" s="119"/>
      <c r="BT14" s="119"/>
      <c r="BU14" s="119"/>
      <c r="BV14" s="119"/>
      <c r="BW14" s="50"/>
      <c r="BX14" s="170"/>
      <c r="BY14" s="267" t="str">
        <f t="shared" si="14"/>
        <v/>
      </c>
      <c r="BZ14" s="267" t="str">
        <f t="shared" si="15"/>
        <v/>
      </c>
      <c r="CA14" s="268" t="str">
        <f t="shared" si="16"/>
        <v/>
      </c>
      <c r="CB14" s="267" t="str">
        <f t="shared" si="17"/>
        <v/>
      </c>
      <c r="CC14" s="267" t="str">
        <f t="shared" si="18"/>
        <v/>
      </c>
      <c r="CD14" s="268" t="str">
        <f t="shared" si="19"/>
        <v/>
      </c>
    </row>
    <row r="15" spans="1:82" s="18" customFormat="1" ht="18" customHeight="1">
      <c r="A15" s="14" t="str">
        <f t="shared" si="8"/>
        <v/>
      </c>
      <c r="B15" s="49"/>
      <c r="C15" s="4"/>
      <c r="D15" s="4"/>
      <c r="E15" s="70" t="str">
        <f t="shared" si="9"/>
        <v/>
      </c>
      <c r="F15" s="119"/>
      <c r="G15" s="5"/>
      <c r="H15" s="119"/>
      <c r="I15" s="199" t="str">
        <f>IF(H15&gt;0,VLOOKUP(H15,'整理番号表（融資主体型補助事業）'!D$5:E$7,2,FALSE),"")</f>
        <v/>
      </c>
      <c r="J15" s="93"/>
      <c r="K15" s="199" t="str">
        <f>IF(J15&gt;0,VLOOKUP(J15,'整理番号表（融資主体型補助事業）'!D$11:E$18,2,FALSE),"")</f>
        <v/>
      </c>
      <c r="L15" s="104"/>
      <c r="M15" s="104"/>
      <c r="N15" s="199" t="str">
        <f>IF(M15&gt;0,VLOOKUP(M15,'整理番号表（融資主体型補助事業）'!H$5:I$23,2,FALSE),"")</f>
        <v/>
      </c>
      <c r="O15" s="104"/>
      <c r="P15" s="199" t="str">
        <f>IF(O15&gt;0,VLOOKUP(O15,'整理番号表（融資主体型補助事業）'!H$27:I$28,2,FALSE),"")</f>
        <v/>
      </c>
      <c r="Q15" s="104"/>
      <c r="R15" s="199" t="str">
        <f>IF(Q15&gt;0,VLOOKUP(Q15,'整理番号表（融資主体型補助事業）'!H$32:I$33,2,FALSE),"")</f>
        <v/>
      </c>
      <c r="S15" s="4"/>
      <c r="T15" s="202" t="str">
        <f>IF(S15&gt;0,VLOOKUP(S15,'整理番号表（融資主体型補助事業）'!L$5:M$38,2,FALSE),"")</f>
        <v/>
      </c>
      <c r="U15" s="8"/>
      <c r="V15" s="9"/>
      <c r="W15" s="172"/>
      <c r="X15" s="172"/>
      <c r="Y15" s="182">
        <f>IF(W15="",0,INDEX('整理番号表（融資主体型補助事業）'!$Y$6:$AN$11,MATCH(W15,'整理番号表（融資主体型補助事業）'!$X$6:$X$11,0),MATCH(X15,'整理番号表（融資主体型補助事業）'!$Y$5:$AN$5,0)))</f>
        <v>0</v>
      </c>
      <c r="Z15" s="7"/>
      <c r="AA15" s="7"/>
      <c r="AB15" s="174"/>
      <c r="AC15" s="212"/>
      <c r="AD15" s="178" t="str">
        <f t="shared" si="10"/>
        <v/>
      </c>
      <c r="AE15" s="179">
        <f t="shared" si="11"/>
        <v>0</v>
      </c>
      <c r="AF15" s="11"/>
      <c r="AG15" s="11"/>
      <c r="AH15" s="11"/>
      <c r="AI15" s="11"/>
      <c r="AJ15" s="178" t="str">
        <f t="shared" si="4"/>
        <v/>
      </c>
      <c r="AK15" s="228" t="str">
        <f t="shared" si="12"/>
        <v/>
      </c>
      <c r="AL15" s="280"/>
      <c r="AM15" s="178" t="str">
        <f t="shared" si="13"/>
        <v/>
      </c>
      <c r="AN15" s="204">
        <f t="shared" si="5"/>
        <v>0</v>
      </c>
      <c r="AO15" s="11"/>
      <c r="AP15" s="206" t="str">
        <f t="shared" si="6"/>
        <v/>
      </c>
      <c r="AQ15" s="119"/>
      <c r="AR15" s="199" t="str">
        <f>IF(AQ15&gt;0,VLOOKUP(AQ15,'整理番号表（融資主体型補助事業）'!P$5:Q$13,2,FALSE),"")</f>
        <v/>
      </c>
      <c r="AS15" s="119"/>
      <c r="AT15" s="199" t="str">
        <f>IF(AS15&gt;0,VLOOKUP(AS15,'整理番号表（融資主体型補助事業）'!S$5:T$12,2,FALSE),"")</f>
        <v/>
      </c>
      <c r="AU15" s="119"/>
      <c r="AV15" s="209">
        <f t="shared" si="7"/>
        <v>0</v>
      </c>
      <c r="AW15" s="62"/>
      <c r="AX15" s="99"/>
      <c r="AY15" s="100"/>
      <c r="AZ15" s="100"/>
      <c r="BA15" s="100"/>
      <c r="BB15" s="100"/>
      <c r="BC15" s="100"/>
      <c r="BD15" s="100"/>
      <c r="BE15" s="100"/>
      <c r="BF15" s="100"/>
      <c r="BG15" s="100"/>
      <c r="BH15" s="100"/>
      <c r="BI15" s="100"/>
      <c r="BJ15" s="100"/>
      <c r="BK15" s="100"/>
      <c r="BL15" s="100"/>
      <c r="BM15" s="100"/>
      <c r="BN15" s="100"/>
      <c r="BO15" s="68"/>
      <c r="BP15" s="65"/>
      <c r="BQ15" s="119"/>
      <c r="BR15" s="119"/>
      <c r="BS15" s="119"/>
      <c r="BT15" s="119"/>
      <c r="BU15" s="119"/>
      <c r="BV15" s="119"/>
      <c r="BW15" s="50"/>
      <c r="BX15" s="170"/>
      <c r="BY15" s="267" t="str">
        <f t="shared" si="14"/>
        <v/>
      </c>
      <c r="BZ15" s="267" t="str">
        <f t="shared" si="15"/>
        <v/>
      </c>
      <c r="CA15" s="268" t="str">
        <f t="shared" si="16"/>
        <v/>
      </c>
      <c r="CB15" s="267" t="str">
        <f t="shared" si="17"/>
        <v/>
      </c>
      <c r="CC15" s="267" t="str">
        <f t="shared" si="18"/>
        <v/>
      </c>
      <c r="CD15" s="268" t="str">
        <f t="shared" si="19"/>
        <v/>
      </c>
    </row>
    <row r="16" spans="1:82" s="18" customFormat="1" ht="18" customHeight="1">
      <c r="A16" s="14" t="str">
        <f t="shared" si="8"/>
        <v/>
      </c>
      <c r="B16" s="49"/>
      <c r="C16" s="4"/>
      <c r="D16" s="4"/>
      <c r="E16" s="70" t="str">
        <f t="shared" si="9"/>
        <v/>
      </c>
      <c r="F16" s="119"/>
      <c r="G16" s="5"/>
      <c r="H16" s="119"/>
      <c r="I16" s="199" t="str">
        <f>IF(H16&gt;0,VLOOKUP(H16,'整理番号表（融資主体型補助事業）'!D$5:E$7,2,FALSE),"")</f>
        <v/>
      </c>
      <c r="J16" s="93"/>
      <c r="K16" s="199" t="str">
        <f>IF(J16&gt;0,VLOOKUP(J16,'整理番号表（融資主体型補助事業）'!D$11:E$18,2,FALSE),"")</f>
        <v/>
      </c>
      <c r="L16" s="104"/>
      <c r="M16" s="104"/>
      <c r="N16" s="199" t="str">
        <f>IF(M16&gt;0,VLOOKUP(M16,'整理番号表（融資主体型補助事業）'!H$5:I$23,2,FALSE),"")</f>
        <v/>
      </c>
      <c r="O16" s="104"/>
      <c r="P16" s="199" t="str">
        <f>IF(O16&gt;0,VLOOKUP(O16,'整理番号表（融資主体型補助事業）'!H$27:I$28,2,FALSE),"")</f>
        <v/>
      </c>
      <c r="Q16" s="104"/>
      <c r="R16" s="199" t="str">
        <f>IF(Q16&gt;0,VLOOKUP(Q16,'整理番号表（融資主体型補助事業）'!H$32:I$33,2,FALSE),"")</f>
        <v/>
      </c>
      <c r="S16" s="4"/>
      <c r="T16" s="202" t="str">
        <f>IF(S16&gt;0,VLOOKUP(S16,'整理番号表（融資主体型補助事業）'!L$5:M$38,2,FALSE),"")</f>
        <v/>
      </c>
      <c r="U16" s="8"/>
      <c r="V16" s="9"/>
      <c r="W16" s="172"/>
      <c r="X16" s="172"/>
      <c r="Y16" s="182">
        <f>IF(W16="",0,INDEX('整理番号表（融資主体型補助事業）'!$Y$6:$AN$11,MATCH(W16,'整理番号表（融資主体型補助事業）'!$X$6:$X$11,0),MATCH(X16,'整理番号表（融資主体型補助事業）'!$Y$5:$AN$5,0)))</f>
        <v>0</v>
      </c>
      <c r="Z16" s="7"/>
      <c r="AA16" s="7"/>
      <c r="AB16" s="174"/>
      <c r="AC16" s="212"/>
      <c r="AD16" s="178" t="str">
        <f t="shared" si="10"/>
        <v/>
      </c>
      <c r="AE16" s="179">
        <f t="shared" si="11"/>
        <v>0</v>
      </c>
      <c r="AF16" s="11"/>
      <c r="AG16" s="11"/>
      <c r="AH16" s="11"/>
      <c r="AI16" s="11"/>
      <c r="AJ16" s="178" t="str">
        <f t="shared" si="4"/>
        <v/>
      </c>
      <c r="AK16" s="228" t="str">
        <f t="shared" si="12"/>
        <v/>
      </c>
      <c r="AL16" s="280"/>
      <c r="AM16" s="178" t="str">
        <f t="shared" si="13"/>
        <v/>
      </c>
      <c r="AN16" s="204">
        <f t="shared" si="5"/>
        <v>0</v>
      </c>
      <c r="AO16" s="11"/>
      <c r="AP16" s="206" t="str">
        <f t="shared" si="6"/>
        <v/>
      </c>
      <c r="AQ16" s="119"/>
      <c r="AR16" s="199" t="str">
        <f>IF(AQ16&gt;0,VLOOKUP(AQ16,'整理番号表（融資主体型補助事業）'!P$5:Q$13,2,FALSE),"")</f>
        <v/>
      </c>
      <c r="AS16" s="119"/>
      <c r="AT16" s="199" t="str">
        <f>IF(AS16&gt;0,VLOOKUP(AS16,'整理番号表（融資主体型補助事業）'!S$5:T$12,2,FALSE),"")</f>
        <v/>
      </c>
      <c r="AU16" s="119"/>
      <c r="AV16" s="209">
        <f t="shared" si="7"/>
        <v>0</v>
      </c>
      <c r="AW16" s="62"/>
      <c r="AX16" s="99"/>
      <c r="AY16" s="100"/>
      <c r="AZ16" s="100"/>
      <c r="BA16" s="100"/>
      <c r="BB16" s="100"/>
      <c r="BC16" s="100"/>
      <c r="BD16" s="100"/>
      <c r="BE16" s="100"/>
      <c r="BF16" s="100"/>
      <c r="BG16" s="100"/>
      <c r="BH16" s="100"/>
      <c r="BI16" s="100"/>
      <c r="BJ16" s="100"/>
      <c r="BK16" s="100"/>
      <c r="BL16" s="100"/>
      <c r="BM16" s="100"/>
      <c r="BN16" s="100"/>
      <c r="BO16" s="68"/>
      <c r="BP16" s="65"/>
      <c r="BQ16" s="119"/>
      <c r="BR16" s="119"/>
      <c r="BS16" s="119"/>
      <c r="BT16" s="119"/>
      <c r="BU16" s="119"/>
      <c r="BV16" s="119"/>
      <c r="BW16" s="50"/>
      <c r="BX16" s="170"/>
      <c r="BY16" s="267" t="str">
        <f t="shared" si="14"/>
        <v/>
      </c>
      <c r="BZ16" s="267" t="str">
        <f t="shared" si="15"/>
        <v/>
      </c>
      <c r="CA16" s="268" t="str">
        <f t="shared" si="16"/>
        <v/>
      </c>
      <c r="CB16" s="267" t="str">
        <f t="shared" si="17"/>
        <v/>
      </c>
      <c r="CC16" s="267" t="str">
        <f t="shared" si="18"/>
        <v/>
      </c>
      <c r="CD16" s="268" t="str">
        <f t="shared" si="19"/>
        <v/>
      </c>
    </row>
    <row r="17" spans="1:82" s="18" customFormat="1" ht="18" customHeight="1">
      <c r="A17" s="14" t="str">
        <f t="shared" si="8"/>
        <v/>
      </c>
      <c r="B17" s="49"/>
      <c r="C17" s="4"/>
      <c r="D17" s="4"/>
      <c r="E17" s="70" t="str">
        <f t="shared" si="9"/>
        <v/>
      </c>
      <c r="F17" s="119"/>
      <c r="G17" s="5"/>
      <c r="H17" s="119"/>
      <c r="I17" s="199" t="str">
        <f>IF(H17&gt;0,VLOOKUP(H17,'整理番号表（融資主体型補助事業）'!D$5:E$7,2,FALSE),"")</f>
        <v/>
      </c>
      <c r="J17" s="93"/>
      <c r="K17" s="199" t="str">
        <f>IF(J17&gt;0,VLOOKUP(J17,'整理番号表（融資主体型補助事業）'!D$11:E$18,2,FALSE),"")</f>
        <v/>
      </c>
      <c r="L17" s="104"/>
      <c r="M17" s="104"/>
      <c r="N17" s="199" t="str">
        <f>IF(M17&gt;0,VLOOKUP(M17,'整理番号表（融資主体型補助事業）'!H$5:I$23,2,FALSE),"")</f>
        <v/>
      </c>
      <c r="O17" s="104"/>
      <c r="P17" s="199" t="str">
        <f>IF(O17&gt;0,VLOOKUP(O17,'整理番号表（融資主体型補助事業）'!H$27:I$28,2,FALSE),"")</f>
        <v/>
      </c>
      <c r="Q17" s="104"/>
      <c r="R17" s="199" t="str">
        <f>IF(Q17&gt;0,VLOOKUP(Q17,'整理番号表（融資主体型補助事業）'!H$32:I$33,2,FALSE),"")</f>
        <v/>
      </c>
      <c r="S17" s="4"/>
      <c r="T17" s="202" t="str">
        <f>IF(S17&gt;0,VLOOKUP(S17,'整理番号表（融資主体型補助事業）'!L$5:M$38,2,FALSE),"")</f>
        <v/>
      </c>
      <c r="U17" s="8"/>
      <c r="V17" s="9"/>
      <c r="W17" s="172"/>
      <c r="X17" s="172"/>
      <c r="Y17" s="182">
        <f>IF(W17="",0,INDEX('整理番号表（融資主体型補助事業）'!$Y$6:$AN$11,MATCH(W17,'整理番号表（融資主体型補助事業）'!$X$6:$X$11,0),MATCH(X17,'整理番号表（融資主体型補助事業）'!$Y$5:$AN$5,0)))</f>
        <v>0</v>
      </c>
      <c r="Z17" s="7"/>
      <c r="AA17" s="7"/>
      <c r="AB17" s="174"/>
      <c r="AC17" s="212"/>
      <c r="AD17" s="178" t="str">
        <f t="shared" si="10"/>
        <v/>
      </c>
      <c r="AE17" s="179">
        <f t="shared" si="11"/>
        <v>0</v>
      </c>
      <c r="AF17" s="11"/>
      <c r="AG17" s="11"/>
      <c r="AH17" s="11"/>
      <c r="AI17" s="11"/>
      <c r="AJ17" s="178" t="str">
        <f t="shared" si="4"/>
        <v/>
      </c>
      <c r="AK17" s="228" t="str">
        <f t="shared" si="12"/>
        <v/>
      </c>
      <c r="AL17" s="280"/>
      <c r="AM17" s="178" t="str">
        <f t="shared" si="13"/>
        <v/>
      </c>
      <c r="AN17" s="204">
        <f t="shared" si="5"/>
        <v>0</v>
      </c>
      <c r="AO17" s="11"/>
      <c r="AP17" s="206" t="str">
        <f t="shared" si="6"/>
        <v/>
      </c>
      <c r="AQ17" s="119"/>
      <c r="AR17" s="199" t="str">
        <f>IF(AQ17&gt;0,VLOOKUP(AQ17,'整理番号表（融資主体型補助事業）'!P$5:Q$13,2,FALSE),"")</f>
        <v/>
      </c>
      <c r="AS17" s="119"/>
      <c r="AT17" s="199" t="str">
        <f>IF(AS17&gt;0,VLOOKUP(AS17,'整理番号表（融資主体型補助事業）'!S$5:T$12,2,FALSE),"")</f>
        <v/>
      </c>
      <c r="AU17" s="119"/>
      <c r="AV17" s="209">
        <f t="shared" si="7"/>
        <v>0</v>
      </c>
      <c r="AW17" s="62"/>
      <c r="AX17" s="99"/>
      <c r="AY17" s="100"/>
      <c r="AZ17" s="100"/>
      <c r="BA17" s="100"/>
      <c r="BB17" s="100"/>
      <c r="BC17" s="100"/>
      <c r="BD17" s="100"/>
      <c r="BE17" s="100"/>
      <c r="BF17" s="100"/>
      <c r="BG17" s="100"/>
      <c r="BH17" s="100"/>
      <c r="BI17" s="100"/>
      <c r="BJ17" s="100"/>
      <c r="BK17" s="100"/>
      <c r="BL17" s="100"/>
      <c r="BM17" s="100"/>
      <c r="BN17" s="100"/>
      <c r="BO17" s="68"/>
      <c r="BP17" s="65"/>
      <c r="BQ17" s="119"/>
      <c r="BR17" s="119"/>
      <c r="BS17" s="119"/>
      <c r="BT17" s="119"/>
      <c r="BU17" s="119"/>
      <c r="BV17" s="119"/>
      <c r="BW17" s="50"/>
      <c r="BX17" s="170"/>
      <c r="BY17" s="267" t="str">
        <f t="shared" si="14"/>
        <v/>
      </c>
      <c r="BZ17" s="267" t="str">
        <f t="shared" si="15"/>
        <v/>
      </c>
      <c r="CA17" s="268" t="str">
        <f t="shared" si="16"/>
        <v/>
      </c>
      <c r="CB17" s="267" t="str">
        <f t="shared" si="17"/>
        <v/>
      </c>
      <c r="CC17" s="267" t="str">
        <f t="shared" si="18"/>
        <v/>
      </c>
      <c r="CD17" s="268" t="str">
        <f t="shared" si="19"/>
        <v/>
      </c>
    </row>
    <row r="18" spans="1:82" s="18" customFormat="1" ht="18" customHeight="1">
      <c r="A18" s="14" t="str">
        <f t="shared" si="8"/>
        <v/>
      </c>
      <c r="B18" s="49"/>
      <c r="C18" s="4"/>
      <c r="D18" s="4"/>
      <c r="E18" s="70" t="str">
        <f>IF(F18="","",IF(F18&lt;&gt;F17,SUM(E17)+1,E17))</f>
        <v/>
      </c>
      <c r="F18" s="119"/>
      <c r="G18" s="5"/>
      <c r="H18" s="119"/>
      <c r="I18" s="199" t="str">
        <f>IF(H18&gt;0,VLOOKUP(H18,'整理番号表（融資主体型補助事業）'!D$5:E$7,2,FALSE),"")</f>
        <v/>
      </c>
      <c r="J18" s="93"/>
      <c r="K18" s="199" t="str">
        <f>IF(J18&gt;0,VLOOKUP(J18,'整理番号表（融資主体型補助事業）'!D$11:E$18,2,FALSE),"")</f>
        <v/>
      </c>
      <c r="L18" s="104"/>
      <c r="M18" s="104"/>
      <c r="N18" s="199" t="str">
        <f>IF(M18&gt;0,VLOOKUP(M18,'整理番号表（融資主体型補助事業）'!H$5:I$23,2,FALSE),"")</f>
        <v/>
      </c>
      <c r="O18" s="104"/>
      <c r="P18" s="199" t="str">
        <f>IF(O18&gt;0,VLOOKUP(O18,'整理番号表（融資主体型補助事業）'!H$27:I$28,2,FALSE),"")</f>
        <v/>
      </c>
      <c r="Q18" s="104"/>
      <c r="R18" s="199" t="str">
        <f>IF(Q18&gt;0,VLOOKUP(Q18,'整理番号表（融資主体型補助事業）'!H$32:I$33,2,FALSE),"")</f>
        <v/>
      </c>
      <c r="S18" s="4"/>
      <c r="T18" s="202" t="str">
        <f>IF(S18&gt;0,VLOOKUP(S18,'整理番号表（融資主体型補助事業）'!L$5:M$38,2,FALSE),"")</f>
        <v/>
      </c>
      <c r="U18" s="8"/>
      <c r="V18" s="9"/>
      <c r="W18" s="172"/>
      <c r="X18" s="172"/>
      <c r="Y18" s="182">
        <f>IF(W18="",0,INDEX('整理番号表（融資主体型補助事業）'!$Y$6:$AN$11,MATCH(W18,'整理番号表（融資主体型補助事業）'!$X$6:$X$11,0),MATCH(X18,'整理番号表（融資主体型補助事業）'!$Y$5:$AN$5,0)))</f>
        <v>0</v>
      </c>
      <c r="Z18" s="7"/>
      <c r="AA18" s="7"/>
      <c r="AB18" s="174"/>
      <c r="AC18" s="212"/>
      <c r="AD18" s="178" t="str">
        <f t="shared" si="10"/>
        <v/>
      </c>
      <c r="AE18" s="179">
        <f t="shared" si="11"/>
        <v>0</v>
      </c>
      <c r="AF18" s="11"/>
      <c r="AG18" s="11"/>
      <c r="AH18" s="11"/>
      <c r="AI18" s="11"/>
      <c r="AJ18" s="178" t="str">
        <f t="shared" si="4"/>
        <v/>
      </c>
      <c r="AK18" s="228" t="str">
        <f t="shared" si="12"/>
        <v/>
      </c>
      <c r="AL18" s="280"/>
      <c r="AM18" s="178" t="str">
        <f t="shared" si="13"/>
        <v/>
      </c>
      <c r="AN18" s="204">
        <f t="shared" si="5"/>
        <v>0</v>
      </c>
      <c r="AO18" s="11"/>
      <c r="AP18" s="206" t="str">
        <f t="shared" si="6"/>
        <v/>
      </c>
      <c r="AQ18" s="119"/>
      <c r="AR18" s="199" t="str">
        <f>IF(AQ18&gt;0,VLOOKUP(AQ18,'整理番号表（融資主体型補助事業）'!P$5:Q$13,2,FALSE),"")</f>
        <v/>
      </c>
      <c r="AS18" s="119"/>
      <c r="AT18" s="199" t="str">
        <f>IF(AS18&gt;0,VLOOKUP(AS18,'整理番号表（融資主体型補助事業）'!S$5:T$12,2,FALSE),"")</f>
        <v/>
      </c>
      <c r="AU18" s="119"/>
      <c r="AV18" s="209">
        <f t="shared" si="7"/>
        <v>0</v>
      </c>
      <c r="AW18" s="62"/>
      <c r="AX18" s="99"/>
      <c r="AY18" s="100"/>
      <c r="AZ18" s="100"/>
      <c r="BA18" s="100"/>
      <c r="BB18" s="100"/>
      <c r="BC18" s="100"/>
      <c r="BD18" s="100"/>
      <c r="BE18" s="100"/>
      <c r="BF18" s="100"/>
      <c r="BG18" s="100"/>
      <c r="BH18" s="100"/>
      <c r="BI18" s="100"/>
      <c r="BJ18" s="100"/>
      <c r="BK18" s="100"/>
      <c r="BL18" s="100"/>
      <c r="BM18" s="100"/>
      <c r="BN18" s="100"/>
      <c r="BO18" s="68"/>
      <c r="BP18" s="65"/>
      <c r="BQ18" s="119"/>
      <c r="BR18" s="119"/>
      <c r="BS18" s="119"/>
      <c r="BT18" s="119"/>
      <c r="BU18" s="119"/>
      <c r="BV18" s="119"/>
      <c r="BW18" s="50"/>
      <c r="BX18" s="170"/>
      <c r="BY18" s="267" t="str">
        <f t="shared" si="14"/>
        <v/>
      </c>
      <c r="BZ18" s="267" t="str">
        <f t="shared" si="15"/>
        <v/>
      </c>
      <c r="CA18" s="268" t="str">
        <f t="shared" si="16"/>
        <v/>
      </c>
      <c r="CB18" s="267" t="str">
        <f t="shared" si="17"/>
        <v/>
      </c>
      <c r="CC18" s="267" t="str">
        <f t="shared" si="18"/>
        <v/>
      </c>
      <c r="CD18" s="268" t="str">
        <f t="shared" si="19"/>
        <v/>
      </c>
    </row>
    <row r="19" spans="1:82" s="18" customFormat="1" ht="18" customHeight="1">
      <c r="A19" s="14" t="str">
        <f t="shared" si="8"/>
        <v/>
      </c>
      <c r="B19" s="49"/>
      <c r="C19" s="4"/>
      <c r="D19" s="4"/>
      <c r="E19" s="70" t="str">
        <f>IF(F19="","",IF(F19&lt;&gt;F18,SUM(E18)+1,E18))</f>
        <v/>
      </c>
      <c r="F19" s="119"/>
      <c r="G19" s="5"/>
      <c r="H19" s="119"/>
      <c r="I19" s="199" t="str">
        <f>IF(H19&gt;0,VLOOKUP(H19,'整理番号表（融資主体型補助事業）'!D$5:E$7,2,FALSE),"")</f>
        <v/>
      </c>
      <c r="J19" s="93"/>
      <c r="K19" s="199" t="str">
        <f>IF(J19&gt;0,VLOOKUP(J19,'整理番号表（融資主体型補助事業）'!D$11:E$18,2,FALSE),"")</f>
        <v/>
      </c>
      <c r="L19" s="104"/>
      <c r="M19" s="104"/>
      <c r="N19" s="199" t="str">
        <f>IF(M19&gt;0,VLOOKUP(M19,'整理番号表（融資主体型補助事業）'!H$5:I$23,2,FALSE),"")</f>
        <v/>
      </c>
      <c r="O19" s="104"/>
      <c r="P19" s="199" t="str">
        <f>IF(O19&gt;0,VLOOKUP(O19,'整理番号表（融資主体型補助事業）'!H$27:I$28,2,FALSE),"")</f>
        <v/>
      </c>
      <c r="Q19" s="104"/>
      <c r="R19" s="199" t="str">
        <f>IF(Q19&gt;0,VLOOKUP(Q19,'整理番号表（融資主体型補助事業）'!H$32:I$33,2,FALSE),"")</f>
        <v/>
      </c>
      <c r="S19" s="4"/>
      <c r="T19" s="202" t="str">
        <f>IF(S19&gt;0,VLOOKUP(S19,'整理番号表（融資主体型補助事業）'!L$5:M$38,2,FALSE),"")</f>
        <v/>
      </c>
      <c r="U19" s="8"/>
      <c r="V19" s="9"/>
      <c r="W19" s="172"/>
      <c r="X19" s="172"/>
      <c r="Y19" s="182">
        <f>IF(W19="",0,INDEX('整理番号表（融資主体型補助事業）'!$Y$6:$AN$11,MATCH(W19,'整理番号表（融資主体型補助事業）'!$X$6:$X$11,0),MATCH(X19,'整理番号表（融資主体型補助事業）'!$Y$5:$AN$5,0)))</f>
        <v>0</v>
      </c>
      <c r="Z19" s="7"/>
      <c r="AA19" s="7"/>
      <c r="AB19" s="174"/>
      <c r="AC19" s="212"/>
      <c r="AD19" s="178" t="str">
        <f t="shared" si="10"/>
        <v/>
      </c>
      <c r="AE19" s="179">
        <f t="shared" si="11"/>
        <v>0</v>
      </c>
      <c r="AF19" s="11"/>
      <c r="AG19" s="11"/>
      <c r="AH19" s="11"/>
      <c r="AI19" s="11"/>
      <c r="AJ19" s="178" t="str">
        <f t="shared" si="4"/>
        <v/>
      </c>
      <c r="AK19" s="228" t="str">
        <f t="shared" si="12"/>
        <v/>
      </c>
      <c r="AL19" s="280"/>
      <c r="AM19" s="178" t="str">
        <f t="shared" si="13"/>
        <v/>
      </c>
      <c r="AN19" s="204">
        <f t="shared" si="5"/>
        <v>0</v>
      </c>
      <c r="AO19" s="11"/>
      <c r="AP19" s="206" t="str">
        <f t="shared" si="6"/>
        <v/>
      </c>
      <c r="AQ19" s="119"/>
      <c r="AR19" s="199" t="str">
        <f>IF(AQ19&gt;0,VLOOKUP(AQ19,'整理番号表（融資主体型補助事業）'!P$5:Q$13,2,FALSE),"")</f>
        <v/>
      </c>
      <c r="AS19" s="119"/>
      <c r="AT19" s="199" t="str">
        <f>IF(AS19&gt;0,VLOOKUP(AS19,'整理番号表（融資主体型補助事業）'!S$5:T$12,2,FALSE),"")</f>
        <v/>
      </c>
      <c r="AU19" s="119"/>
      <c r="AV19" s="209">
        <f t="shared" si="7"/>
        <v>0</v>
      </c>
      <c r="AW19" s="62"/>
      <c r="AX19" s="99"/>
      <c r="AY19" s="100"/>
      <c r="AZ19" s="100"/>
      <c r="BA19" s="100"/>
      <c r="BB19" s="100"/>
      <c r="BC19" s="100"/>
      <c r="BD19" s="100"/>
      <c r="BE19" s="100"/>
      <c r="BF19" s="100"/>
      <c r="BG19" s="100"/>
      <c r="BH19" s="100"/>
      <c r="BI19" s="100"/>
      <c r="BJ19" s="100"/>
      <c r="BK19" s="100"/>
      <c r="BL19" s="100"/>
      <c r="BM19" s="100"/>
      <c r="BN19" s="100"/>
      <c r="BO19" s="68"/>
      <c r="BP19" s="65"/>
      <c r="BQ19" s="119"/>
      <c r="BR19" s="119"/>
      <c r="BS19" s="119"/>
      <c r="BT19" s="119"/>
      <c r="BU19" s="119"/>
      <c r="BV19" s="119"/>
      <c r="BW19" s="50"/>
      <c r="BX19" s="170"/>
      <c r="BY19" s="267" t="str">
        <f t="shared" si="14"/>
        <v/>
      </c>
      <c r="BZ19" s="267" t="str">
        <f t="shared" si="15"/>
        <v/>
      </c>
      <c r="CA19" s="268" t="str">
        <f t="shared" si="16"/>
        <v/>
      </c>
      <c r="CB19" s="267" t="str">
        <f t="shared" si="17"/>
        <v/>
      </c>
      <c r="CC19" s="267" t="str">
        <f t="shared" si="18"/>
        <v/>
      </c>
      <c r="CD19" s="268" t="str">
        <f t="shared" si="19"/>
        <v/>
      </c>
    </row>
    <row r="20" spans="1:82" s="18" customFormat="1" ht="18" customHeight="1">
      <c r="A20" s="14" t="str">
        <f t="shared" si="8"/>
        <v/>
      </c>
      <c r="B20" s="49"/>
      <c r="C20" s="4"/>
      <c r="D20" s="4"/>
      <c r="E20" s="70" t="str">
        <f t="shared" si="9"/>
        <v/>
      </c>
      <c r="F20" s="119"/>
      <c r="G20" s="5"/>
      <c r="H20" s="119"/>
      <c r="I20" s="199" t="str">
        <f>IF(H20&gt;0,VLOOKUP(H20,'整理番号表（融資主体型補助事業）'!D$5:E$7,2,FALSE),"")</f>
        <v/>
      </c>
      <c r="J20" s="93"/>
      <c r="K20" s="199" t="str">
        <f>IF(J20&gt;0,VLOOKUP(J20,'整理番号表（融資主体型補助事業）'!D$11:E$18,2,FALSE),"")</f>
        <v/>
      </c>
      <c r="L20" s="104"/>
      <c r="M20" s="104"/>
      <c r="N20" s="199" t="str">
        <f>IF(M20&gt;0,VLOOKUP(M20,'整理番号表（融資主体型補助事業）'!H$5:I$23,2,FALSE),"")</f>
        <v/>
      </c>
      <c r="O20" s="104"/>
      <c r="P20" s="199" t="str">
        <f>IF(O20&gt;0,VLOOKUP(O20,'整理番号表（融資主体型補助事業）'!H$27:I$28,2,FALSE),"")</f>
        <v/>
      </c>
      <c r="Q20" s="104"/>
      <c r="R20" s="199" t="str">
        <f>IF(Q20&gt;0,VLOOKUP(Q20,'整理番号表（融資主体型補助事業）'!H$32:I$33,2,FALSE),"")</f>
        <v/>
      </c>
      <c r="S20" s="4"/>
      <c r="T20" s="202" t="str">
        <f>IF(S20&gt;0,VLOOKUP(S20,'整理番号表（融資主体型補助事業）'!L$5:M$38,2,FALSE),"")</f>
        <v/>
      </c>
      <c r="U20" s="8"/>
      <c r="V20" s="9"/>
      <c r="W20" s="172"/>
      <c r="X20" s="172"/>
      <c r="Y20" s="182">
        <f>IF(W20="",0,INDEX('整理番号表（融資主体型補助事業）'!$Y$6:$AN$11,MATCH(W20,'整理番号表（融資主体型補助事業）'!$X$6:$X$11,0),MATCH(X20,'整理番号表（融資主体型補助事業）'!$Y$5:$AN$5,0)))</f>
        <v>0</v>
      </c>
      <c r="Z20" s="7"/>
      <c r="AA20" s="7"/>
      <c r="AB20" s="174"/>
      <c r="AC20" s="212"/>
      <c r="AD20" s="178" t="str">
        <f t="shared" si="10"/>
        <v/>
      </c>
      <c r="AE20" s="179">
        <f t="shared" si="11"/>
        <v>0</v>
      </c>
      <c r="AF20" s="11"/>
      <c r="AG20" s="11"/>
      <c r="AH20" s="11"/>
      <c r="AI20" s="11"/>
      <c r="AJ20" s="178" t="str">
        <f t="shared" si="4"/>
        <v/>
      </c>
      <c r="AK20" s="228" t="str">
        <f t="shared" si="12"/>
        <v/>
      </c>
      <c r="AL20" s="280"/>
      <c r="AM20" s="178" t="str">
        <f t="shared" si="13"/>
        <v/>
      </c>
      <c r="AN20" s="204">
        <f t="shared" si="5"/>
        <v>0</v>
      </c>
      <c r="AO20" s="11"/>
      <c r="AP20" s="206" t="str">
        <f t="shared" si="6"/>
        <v/>
      </c>
      <c r="AQ20" s="119"/>
      <c r="AR20" s="199" t="str">
        <f>IF(AQ20&gt;0,VLOOKUP(AQ20,'整理番号表（融資主体型補助事業）'!P$5:Q$13,2,FALSE),"")</f>
        <v/>
      </c>
      <c r="AS20" s="119"/>
      <c r="AT20" s="199" t="str">
        <f>IF(AS20&gt;0,VLOOKUP(AS20,'整理番号表（融資主体型補助事業）'!S$5:T$12,2,FALSE),"")</f>
        <v/>
      </c>
      <c r="AU20" s="119"/>
      <c r="AV20" s="209">
        <f t="shared" si="7"/>
        <v>0</v>
      </c>
      <c r="AW20" s="62"/>
      <c r="AX20" s="99"/>
      <c r="AY20" s="100"/>
      <c r="AZ20" s="100"/>
      <c r="BA20" s="100"/>
      <c r="BB20" s="100"/>
      <c r="BC20" s="100"/>
      <c r="BD20" s="100"/>
      <c r="BE20" s="100"/>
      <c r="BF20" s="100"/>
      <c r="BG20" s="100"/>
      <c r="BH20" s="100"/>
      <c r="BI20" s="100"/>
      <c r="BJ20" s="100"/>
      <c r="BK20" s="100"/>
      <c r="BL20" s="100"/>
      <c r="BM20" s="100"/>
      <c r="BN20" s="100"/>
      <c r="BO20" s="68"/>
      <c r="BP20" s="65"/>
      <c r="BQ20" s="119"/>
      <c r="BR20" s="119"/>
      <c r="BS20" s="119"/>
      <c r="BT20" s="119"/>
      <c r="BU20" s="119"/>
      <c r="BV20" s="119"/>
      <c r="BW20" s="50"/>
      <c r="BX20" s="170"/>
      <c r="BY20" s="267" t="str">
        <f t="shared" si="14"/>
        <v/>
      </c>
      <c r="BZ20" s="267" t="str">
        <f t="shared" si="15"/>
        <v/>
      </c>
      <c r="CA20" s="268" t="str">
        <f t="shared" si="16"/>
        <v/>
      </c>
      <c r="CB20" s="267" t="str">
        <f t="shared" si="17"/>
        <v/>
      </c>
      <c r="CC20" s="267" t="str">
        <f t="shared" si="18"/>
        <v/>
      </c>
      <c r="CD20" s="268" t="str">
        <f t="shared" si="19"/>
        <v/>
      </c>
    </row>
    <row r="21" spans="1:82" s="18" customFormat="1" ht="18" customHeight="1">
      <c r="A21" s="14" t="str">
        <f t="shared" si="8"/>
        <v/>
      </c>
      <c r="B21" s="49"/>
      <c r="C21" s="4"/>
      <c r="D21" s="4"/>
      <c r="E21" s="70" t="str">
        <f t="shared" si="9"/>
        <v/>
      </c>
      <c r="F21" s="119"/>
      <c r="G21" s="5"/>
      <c r="H21" s="119"/>
      <c r="I21" s="199" t="str">
        <f>IF(H21&gt;0,VLOOKUP(H21,'整理番号表（融資主体型補助事業）'!D$5:E$7,2,FALSE),"")</f>
        <v/>
      </c>
      <c r="J21" s="93"/>
      <c r="K21" s="199" t="str">
        <f>IF(J21&gt;0,VLOOKUP(J21,'整理番号表（融資主体型補助事業）'!D$11:E$18,2,FALSE),"")</f>
        <v/>
      </c>
      <c r="L21" s="104"/>
      <c r="M21" s="104"/>
      <c r="N21" s="199" t="str">
        <f>IF(M21&gt;0,VLOOKUP(M21,'整理番号表（融資主体型補助事業）'!H$5:I$23,2,FALSE),"")</f>
        <v/>
      </c>
      <c r="O21" s="104"/>
      <c r="P21" s="199" t="str">
        <f>IF(O21&gt;0,VLOOKUP(O21,'整理番号表（融資主体型補助事業）'!H$27:I$28,2,FALSE),"")</f>
        <v/>
      </c>
      <c r="Q21" s="104"/>
      <c r="R21" s="199" t="str">
        <f>IF(Q21&gt;0,VLOOKUP(Q21,'整理番号表（融資主体型補助事業）'!H$32:I$33,2,FALSE),"")</f>
        <v/>
      </c>
      <c r="S21" s="4"/>
      <c r="T21" s="202" t="str">
        <f>IF(S21&gt;0,VLOOKUP(S21,'整理番号表（融資主体型補助事業）'!L$5:M$38,2,FALSE),"")</f>
        <v/>
      </c>
      <c r="U21" s="8"/>
      <c r="V21" s="9"/>
      <c r="W21" s="172"/>
      <c r="X21" s="172"/>
      <c r="Y21" s="182">
        <f>IF(W21="",0,INDEX('整理番号表（融資主体型補助事業）'!$Y$6:$AN$11,MATCH(W21,'整理番号表（融資主体型補助事業）'!$X$6:$X$11,0),MATCH(X21,'整理番号表（融資主体型補助事業）'!$Y$5:$AN$5,0)))</f>
        <v>0</v>
      </c>
      <c r="Z21" s="7"/>
      <c r="AA21" s="7"/>
      <c r="AB21" s="174"/>
      <c r="AC21" s="212"/>
      <c r="AD21" s="178" t="str">
        <f t="shared" si="10"/>
        <v/>
      </c>
      <c r="AE21" s="179">
        <f t="shared" si="11"/>
        <v>0</v>
      </c>
      <c r="AF21" s="11"/>
      <c r="AG21" s="11"/>
      <c r="AH21" s="11"/>
      <c r="AI21" s="11"/>
      <c r="AJ21" s="178" t="str">
        <f t="shared" si="4"/>
        <v/>
      </c>
      <c r="AK21" s="228" t="str">
        <f t="shared" si="12"/>
        <v/>
      </c>
      <c r="AL21" s="280"/>
      <c r="AM21" s="178" t="str">
        <f t="shared" si="13"/>
        <v/>
      </c>
      <c r="AN21" s="204">
        <f t="shared" si="5"/>
        <v>0</v>
      </c>
      <c r="AO21" s="11"/>
      <c r="AP21" s="206" t="str">
        <f t="shared" si="6"/>
        <v/>
      </c>
      <c r="AQ21" s="119"/>
      <c r="AR21" s="199" t="str">
        <f>IF(AQ21&gt;0,VLOOKUP(AQ21,'整理番号表（融資主体型補助事業）'!P$5:Q$13,2,FALSE),"")</f>
        <v/>
      </c>
      <c r="AS21" s="119"/>
      <c r="AT21" s="199" t="str">
        <f>IF(AS21&gt;0,VLOOKUP(AS21,'整理番号表（融資主体型補助事業）'!S$5:T$12,2,FALSE),"")</f>
        <v/>
      </c>
      <c r="AU21" s="119"/>
      <c r="AV21" s="209">
        <f t="shared" si="7"/>
        <v>0</v>
      </c>
      <c r="AW21" s="62"/>
      <c r="AX21" s="99"/>
      <c r="AY21" s="100"/>
      <c r="AZ21" s="100"/>
      <c r="BA21" s="100"/>
      <c r="BB21" s="100"/>
      <c r="BC21" s="100"/>
      <c r="BD21" s="100"/>
      <c r="BE21" s="100"/>
      <c r="BF21" s="100"/>
      <c r="BG21" s="100"/>
      <c r="BH21" s="100"/>
      <c r="BI21" s="100"/>
      <c r="BJ21" s="100"/>
      <c r="BK21" s="100"/>
      <c r="BL21" s="100"/>
      <c r="BM21" s="100"/>
      <c r="BN21" s="100"/>
      <c r="BO21" s="68"/>
      <c r="BP21" s="65"/>
      <c r="BQ21" s="119"/>
      <c r="BR21" s="119"/>
      <c r="BS21" s="119"/>
      <c r="BT21" s="119"/>
      <c r="BU21" s="119"/>
      <c r="BV21" s="119"/>
      <c r="BW21" s="50"/>
      <c r="BX21" s="170"/>
      <c r="BY21" s="267" t="str">
        <f t="shared" si="14"/>
        <v/>
      </c>
      <c r="BZ21" s="267" t="str">
        <f t="shared" si="15"/>
        <v/>
      </c>
      <c r="CA21" s="268" t="str">
        <f t="shared" si="16"/>
        <v/>
      </c>
      <c r="CB21" s="267" t="str">
        <f t="shared" si="17"/>
        <v/>
      </c>
      <c r="CC21" s="267" t="str">
        <f t="shared" si="18"/>
        <v/>
      </c>
      <c r="CD21" s="268" t="str">
        <f t="shared" si="19"/>
        <v/>
      </c>
    </row>
    <row r="22" spans="1:82" s="18" customFormat="1" ht="18" customHeight="1">
      <c r="A22" s="14" t="str">
        <f t="shared" si="8"/>
        <v/>
      </c>
      <c r="B22" s="49"/>
      <c r="C22" s="4"/>
      <c r="D22" s="4"/>
      <c r="E22" s="70" t="str">
        <f t="shared" si="9"/>
        <v/>
      </c>
      <c r="F22" s="119"/>
      <c r="G22" s="5"/>
      <c r="H22" s="119"/>
      <c r="I22" s="199" t="str">
        <f>IF(H22&gt;0,VLOOKUP(H22,'整理番号表（融資主体型補助事業）'!D$5:E$7,2,FALSE),"")</f>
        <v/>
      </c>
      <c r="J22" s="93"/>
      <c r="K22" s="199" t="str">
        <f>IF(J22&gt;0,VLOOKUP(J22,'整理番号表（融資主体型補助事業）'!D$11:E$18,2,FALSE),"")</f>
        <v/>
      </c>
      <c r="L22" s="104"/>
      <c r="M22" s="104"/>
      <c r="N22" s="199" t="str">
        <f>IF(M22&gt;0,VLOOKUP(M22,'整理番号表（融資主体型補助事業）'!H$5:I$23,2,FALSE),"")</f>
        <v/>
      </c>
      <c r="O22" s="104"/>
      <c r="P22" s="199" t="str">
        <f>IF(O22&gt;0,VLOOKUP(O22,'整理番号表（融資主体型補助事業）'!H$27:I$28,2,FALSE),"")</f>
        <v/>
      </c>
      <c r="Q22" s="104"/>
      <c r="R22" s="199" t="str">
        <f>IF(Q22&gt;0,VLOOKUP(Q22,'整理番号表（融資主体型補助事業）'!H$32:I$33,2,FALSE),"")</f>
        <v/>
      </c>
      <c r="S22" s="4"/>
      <c r="T22" s="202" t="str">
        <f>IF(S22&gt;0,VLOOKUP(S22,'整理番号表（融資主体型補助事業）'!L$5:M$38,2,FALSE),"")</f>
        <v/>
      </c>
      <c r="U22" s="8"/>
      <c r="V22" s="9"/>
      <c r="W22" s="172"/>
      <c r="X22" s="172"/>
      <c r="Y22" s="182">
        <f>IF(W22="",0,INDEX('整理番号表（融資主体型補助事業）'!$Y$6:$AN$11,MATCH(W22,'整理番号表（融資主体型補助事業）'!$X$6:$X$11,0),MATCH(X22,'整理番号表（融資主体型補助事業）'!$Y$5:$AN$5,0)))</f>
        <v>0</v>
      </c>
      <c r="Z22" s="7"/>
      <c r="AA22" s="7"/>
      <c r="AB22" s="174"/>
      <c r="AC22" s="212"/>
      <c r="AD22" s="178" t="str">
        <f t="shared" si="10"/>
        <v/>
      </c>
      <c r="AE22" s="179">
        <f t="shared" si="11"/>
        <v>0</v>
      </c>
      <c r="AF22" s="11"/>
      <c r="AG22" s="11"/>
      <c r="AH22" s="11"/>
      <c r="AI22" s="11"/>
      <c r="AJ22" s="178" t="str">
        <f t="shared" si="4"/>
        <v/>
      </c>
      <c r="AK22" s="228" t="str">
        <f t="shared" si="12"/>
        <v/>
      </c>
      <c r="AL22" s="280"/>
      <c r="AM22" s="178" t="str">
        <f t="shared" si="13"/>
        <v/>
      </c>
      <c r="AN22" s="204">
        <f t="shared" si="5"/>
        <v>0</v>
      </c>
      <c r="AO22" s="11"/>
      <c r="AP22" s="206" t="str">
        <f t="shared" si="6"/>
        <v/>
      </c>
      <c r="AQ22" s="119"/>
      <c r="AR22" s="199" t="str">
        <f>IF(AQ22&gt;0,VLOOKUP(AQ22,'整理番号表（融資主体型補助事業）'!P$5:Q$13,2,FALSE),"")</f>
        <v/>
      </c>
      <c r="AS22" s="119"/>
      <c r="AT22" s="199" t="str">
        <f>IF(AS22&gt;0,VLOOKUP(AS22,'整理番号表（融資主体型補助事業）'!S$5:T$12,2,FALSE),"")</f>
        <v/>
      </c>
      <c r="AU22" s="119"/>
      <c r="AV22" s="209">
        <f t="shared" si="7"/>
        <v>0</v>
      </c>
      <c r="AW22" s="62"/>
      <c r="AX22" s="99"/>
      <c r="AY22" s="100"/>
      <c r="AZ22" s="100"/>
      <c r="BA22" s="100"/>
      <c r="BB22" s="100"/>
      <c r="BC22" s="100"/>
      <c r="BD22" s="100"/>
      <c r="BE22" s="100"/>
      <c r="BF22" s="100"/>
      <c r="BG22" s="100"/>
      <c r="BH22" s="100"/>
      <c r="BI22" s="100"/>
      <c r="BJ22" s="100"/>
      <c r="BK22" s="100"/>
      <c r="BL22" s="100"/>
      <c r="BM22" s="100"/>
      <c r="BN22" s="100"/>
      <c r="BO22" s="68"/>
      <c r="BP22" s="65"/>
      <c r="BQ22" s="119"/>
      <c r="BR22" s="119"/>
      <c r="BS22" s="119"/>
      <c r="BT22" s="119"/>
      <c r="BU22" s="119"/>
      <c r="BV22" s="119"/>
      <c r="BW22" s="50"/>
      <c r="BX22" s="170"/>
      <c r="BY22" s="267" t="str">
        <f t="shared" si="14"/>
        <v/>
      </c>
      <c r="BZ22" s="267" t="str">
        <f t="shared" si="15"/>
        <v/>
      </c>
      <c r="CA22" s="268" t="str">
        <f t="shared" si="16"/>
        <v/>
      </c>
      <c r="CB22" s="267" t="str">
        <f t="shared" si="17"/>
        <v/>
      </c>
      <c r="CC22" s="267" t="str">
        <f t="shared" si="18"/>
        <v/>
      </c>
      <c r="CD22" s="268" t="str">
        <f t="shared" si="19"/>
        <v/>
      </c>
    </row>
    <row r="23" spans="1:82" s="18" customFormat="1" ht="18" customHeight="1">
      <c r="A23" s="18" t="str">
        <f t="shared" si="8"/>
        <v/>
      </c>
      <c r="B23" s="49"/>
      <c r="C23" s="4"/>
      <c r="D23" s="4"/>
      <c r="E23" s="70" t="str">
        <f>IF(F23="","",IF(F23&lt;&gt;F22,SUM(E22)+1,E22))</f>
        <v/>
      </c>
      <c r="F23" s="119"/>
      <c r="G23" s="5"/>
      <c r="H23" s="119"/>
      <c r="I23" s="199" t="str">
        <f>IF(H23&gt;0,VLOOKUP(H23,'整理番号表（融資主体型補助事業）'!D$5:E$7,2,FALSE),"")</f>
        <v/>
      </c>
      <c r="J23" s="93"/>
      <c r="K23" s="199" t="str">
        <f>IF(J23&gt;0,VLOOKUP(J23,'整理番号表（融資主体型補助事業）'!D$11:E$18,2,FALSE),"")</f>
        <v/>
      </c>
      <c r="L23" s="104"/>
      <c r="M23" s="104"/>
      <c r="N23" s="199" t="str">
        <f>IF(M23&gt;0,VLOOKUP(M23,'整理番号表（融資主体型補助事業）'!H$5:I$23,2,FALSE),"")</f>
        <v/>
      </c>
      <c r="O23" s="104"/>
      <c r="P23" s="199" t="str">
        <f>IF(O23&gt;0,VLOOKUP(O23,'整理番号表（融資主体型補助事業）'!H$27:I$28,2,FALSE),"")</f>
        <v/>
      </c>
      <c r="Q23" s="104"/>
      <c r="R23" s="199" t="str">
        <f>IF(Q23&gt;0,VLOOKUP(Q23,'整理番号表（融資主体型補助事業）'!H$32:I$33,2,FALSE),"")</f>
        <v/>
      </c>
      <c r="S23" s="4"/>
      <c r="T23" s="202" t="str">
        <f>IF(S23&gt;0,VLOOKUP(S23,'整理番号表（融資主体型補助事業）'!L$5:M$38,2,FALSE),"")</f>
        <v/>
      </c>
      <c r="U23" s="8"/>
      <c r="V23" s="9"/>
      <c r="W23" s="172"/>
      <c r="X23" s="172"/>
      <c r="Y23" s="182">
        <f>IF(W23="",0,INDEX('整理番号表（融資主体型補助事業）'!$Y$6:$AN$11,MATCH(W23,'整理番号表（融資主体型補助事業）'!$X$6:$X$11,0),MATCH(X23,'整理番号表（融資主体型補助事業）'!$Y$5:$AN$5,0)))</f>
        <v>0</v>
      </c>
      <c r="Z23" s="7"/>
      <c r="AA23" s="7"/>
      <c r="AB23" s="174"/>
      <c r="AC23" s="212"/>
      <c r="AD23" s="178" t="str">
        <f t="shared" si="10"/>
        <v/>
      </c>
      <c r="AE23" s="179">
        <f t="shared" si="11"/>
        <v>0</v>
      </c>
      <c r="AF23" s="11"/>
      <c r="AG23" s="11"/>
      <c r="AH23" s="11"/>
      <c r="AI23" s="11"/>
      <c r="AJ23" s="178" t="str">
        <f t="shared" si="4"/>
        <v/>
      </c>
      <c r="AK23" s="228" t="str">
        <f t="shared" si="12"/>
        <v/>
      </c>
      <c r="AL23" s="280"/>
      <c r="AM23" s="178" t="str">
        <f t="shared" si="13"/>
        <v/>
      </c>
      <c r="AN23" s="204">
        <f t="shared" si="5"/>
        <v>0</v>
      </c>
      <c r="AO23" s="11"/>
      <c r="AP23" s="206" t="str">
        <f t="shared" si="6"/>
        <v/>
      </c>
      <c r="AQ23" s="119"/>
      <c r="AR23" s="199" t="str">
        <f>IF(AQ23&gt;0,VLOOKUP(AQ23,'整理番号表（融資主体型補助事業）'!P$5:Q$13,2,FALSE),"")</f>
        <v/>
      </c>
      <c r="AS23" s="119"/>
      <c r="AT23" s="199" t="str">
        <f>IF(AS23&gt;0,VLOOKUP(AS23,'整理番号表（融資主体型補助事業）'!S$5:T$12,2,FALSE),"")</f>
        <v/>
      </c>
      <c r="AU23" s="119"/>
      <c r="AV23" s="209">
        <f t="shared" si="7"/>
        <v>0</v>
      </c>
      <c r="AW23" s="62"/>
      <c r="AX23" s="99"/>
      <c r="AY23" s="100"/>
      <c r="AZ23" s="100"/>
      <c r="BA23" s="100"/>
      <c r="BB23" s="100"/>
      <c r="BC23" s="100"/>
      <c r="BD23" s="100"/>
      <c r="BE23" s="100"/>
      <c r="BF23" s="100"/>
      <c r="BG23" s="100"/>
      <c r="BH23" s="100"/>
      <c r="BI23" s="100"/>
      <c r="BJ23" s="100"/>
      <c r="BK23" s="100"/>
      <c r="BL23" s="100"/>
      <c r="BM23" s="100"/>
      <c r="BN23" s="100"/>
      <c r="BO23" s="68"/>
      <c r="BP23" s="65"/>
      <c r="BQ23" s="119"/>
      <c r="BR23" s="119"/>
      <c r="BS23" s="119"/>
      <c r="BT23" s="119"/>
      <c r="BU23" s="119"/>
      <c r="BV23" s="119"/>
      <c r="BW23" s="50"/>
      <c r="BX23" s="170"/>
      <c r="BY23" s="267" t="str">
        <f t="shared" si="14"/>
        <v/>
      </c>
      <c r="BZ23" s="267" t="str">
        <f t="shared" si="15"/>
        <v/>
      </c>
      <c r="CA23" s="268" t="str">
        <f t="shared" si="16"/>
        <v/>
      </c>
      <c r="CB23" s="267" t="str">
        <f t="shared" si="17"/>
        <v/>
      </c>
      <c r="CC23" s="267" t="str">
        <f t="shared" si="18"/>
        <v/>
      </c>
      <c r="CD23" s="268" t="str">
        <f t="shared" si="19"/>
        <v/>
      </c>
    </row>
    <row r="24" spans="1:82" s="18" customFormat="1" ht="18" customHeight="1">
      <c r="A24" s="18" t="str">
        <f t="shared" si="8"/>
        <v/>
      </c>
      <c r="B24" s="49"/>
      <c r="C24" s="4"/>
      <c r="D24" s="4"/>
      <c r="E24" s="70" t="str">
        <f t="shared" si="9"/>
        <v/>
      </c>
      <c r="F24" s="119"/>
      <c r="G24" s="5"/>
      <c r="H24" s="119"/>
      <c r="I24" s="199" t="str">
        <f>IF(H24&gt;0,VLOOKUP(H24,'整理番号表（融資主体型補助事業）'!D$5:E$7,2,FALSE),"")</f>
        <v/>
      </c>
      <c r="J24" s="93"/>
      <c r="K24" s="199" t="str">
        <f>IF(J24&gt;0,VLOOKUP(J24,'整理番号表（融資主体型補助事業）'!D$11:E$18,2,FALSE),"")</f>
        <v/>
      </c>
      <c r="L24" s="104"/>
      <c r="M24" s="104"/>
      <c r="N24" s="199" t="str">
        <f>IF(M24&gt;0,VLOOKUP(M24,'整理番号表（融資主体型補助事業）'!H$5:I$23,2,FALSE),"")</f>
        <v/>
      </c>
      <c r="O24" s="104"/>
      <c r="P24" s="199" t="str">
        <f>IF(O24&gt;0,VLOOKUP(O24,'整理番号表（融資主体型補助事業）'!H$27:I$28,2,FALSE),"")</f>
        <v/>
      </c>
      <c r="Q24" s="104"/>
      <c r="R24" s="199" t="str">
        <f>IF(Q24&gt;0,VLOOKUP(Q24,'整理番号表（融資主体型補助事業）'!H$32:I$33,2,FALSE),"")</f>
        <v/>
      </c>
      <c r="S24" s="4"/>
      <c r="T24" s="202" t="str">
        <f>IF(S24&gt;0,VLOOKUP(S24,'整理番号表（融資主体型補助事業）'!L$5:M$38,2,FALSE),"")</f>
        <v/>
      </c>
      <c r="U24" s="8"/>
      <c r="V24" s="9"/>
      <c r="W24" s="172"/>
      <c r="X24" s="172"/>
      <c r="Y24" s="182">
        <f>IF(W24="",0,INDEX('整理番号表（融資主体型補助事業）'!$Y$6:$AN$11,MATCH(W24,'整理番号表（融資主体型補助事業）'!$X$6:$X$11,0),MATCH(X24,'整理番号表（融資主体型補助事業）'!$Y$5:$AN$5,0)))</f>
        <v>0</v>
      </c>
      <c r="Z24" s="7"/>
      <c r="AA24" s="7"/>
      <c r="AB24" s="174"/>
      <c r="AC24" s="212"/>
      <c r="AD24" s="178" t="str">
        <f t="shared" si="10"/>
        <v/>
      </c>
      <c r="AE24" s="179">
        <f t="shared" si="11"/>
        <v>0</v>
      </c>
      <c r="AF24" s="11"/>
      <c r="AG24" s="11"/>
      <c r="AH24" s="11"/>
      <c r="AI24" s="11"/>
      <c r="AJ24" s="178" t="str">
        <f t="shared" si="4"/>
        <v/>
      </c>
      <c r="AK24" s="228" t="str">
        <f t="shared" si="12"/>
        <v/>
      </c>
      <c r="AL24" s="280"/>
      <c r="AM24" s="178" t="str">
        <f t="shared" si="13"/>
        <v/>
      </c>
      <c r="AN24" s="204">
        <f t="shared" si="5"/>
        <v>0</v>
      </c>
      <c r="AO24" s="11"/>
      <c r="AP24" s="206" t="str">
        <f t="shared" si="6"/>
        <v/>
      </c>
      <c r="AQ24" s="119"/>
      <c r="AR24" s="199" t="str">
        <f>IF(AQ24&gt;0,VLOOKUP(AQ24,'整理番号表（融資主体型補助事業）'!P$5:Q$13,2,FALSE),"")</f>
        <v/>
      </c>
      <c r="AS24" s="119"/>
      <c r="AT24" s="199" t="str">
        <f>IF(AS24&gt;0,VLOOKUP(AS24,'整理番号表（融資主体型補助事業）'!S$5:T$12,2,FALSE),"")</f>
        <v/>
      </c>
      <c r="AU24" s="119"/>
      <c r="AV24" s="209">
        <f t="shared" si="7"/>
        <v>0</v>
      </c>
      <c r="AW24" s="62"/>
      <c r="AX24" s="99"/>
      <c r="AY24" s="100"/>
      <c r="AZ24" s="100"/>
      <c r="BA24" s="100"/>
      <c r="BB24" s="100"/>
      <c r="BC24" s="100"/>
      <c r="BD24" s="100"/>
      <c r="BE24" s="100"/>
      <c r="BF24" s="100"/>
      <c r="BG24" s="100"/>
      <c r="BH24" s="100"/>
      <c r="BI24" s="100"/>
      <c r="BJ24" s="100"/>
      <c r="BK24" s="100"/>
      <c r="BL24" s="100"/>
      <c r="BM24" s="100"/>
      <c r="BN24" s="100"/>
      <c r="BO24" s="68"/>
      <c r="BP24" s="65"/>
      <c r="BQ24" s="119"/>
      <c r="BR24" s="119"/>
      <c r="BS24" s="119"/>
      <c r="BT24" s="119"/>
      <c r="BU24" s="119"/>
      <c r="BV24" s="119"/>
      <c r="BW24" s="50"/>
      <c r="BX24" s="170"/>
      <c r="BY24" s="267" t="str">
        <f t="shared" si="14"/>
        <v/>
      </c>
      <c r="BZ24" s="267" t="str">
        <f t="shared" si="15"/>
        <v/>
      </c>
      <c r="CA24" s="268" t="str">
        <f t="shared" si="16"/>
        <v/>
      </c>
      <c r="CB24" s="267" t="str">
        <f t="shared" si="17"/>
        <v/>
      </c>
      <c r="CC24" s="267" t="str">
        <f t="shared" si="18"/>
        <v/>
      </c>
      <c r="CD24" s="268" t="str">
        <f t="shared" si="19"/>
        <v/>
      </c>
    </row>
    <row r="25" spans="1:82" s="18" customFormat="1" ht="18" customHeight="1">
      <c r="A25" s="18" t="str">
        <f t="shared" si="8"/>
        <v/>
      </c>
      <c r="B25" s="49"/>
      <c r="C25" s="4"/>
      <c r="D25" s="4"/>
      <c r="E25" s="70" t="str">
        <f t="shared" si="9"/>
        <v/>
      </c>
      <c r="F25" s="119"/>
      <c r="G25" s="5"/>
      <c r="H25" s="119"/>
      <c r="I25" s="199" t="str">
        <f>IF(H25&gt;0,VLOOKUP(H25,'整理番号表（融資主体型補助事業）'!D$5:E$7,2,FALSE),"")</f>
        <v/>
      </c>
      <c r="J25" s="93"/>
      <c r="K25" s="199" t="str">
        <f>IF(J25&gt;0,VLOOKUP(J25,'整理番号表（融資主体型補助事業）'!D$11:E$18,2,FALSE),"")</f>
        <v/>
      </c>
      <c r="L25" s="104"/>
      <c r="M25" s="104"/>
      <c r="N25" s="199" t="str">
        <f>IF(M25&gt;0,VLOOKUP(M25,'整理番号表（融資主体型補助事業）'!H$5:I$23,2,FALSE),"")</f>
        <v/>
      </c>
      <c r="O25" s="104"/>
      <c r="P25" s="199" t="str">
        <f>IF(O25&gt;0,VLOOKUP(O25,'整理番号表（融資主体型補助事業）'!H$27:I$28,2,FALSE),"")</f>
        <v/>
      </c>
      <c r="Q25" s="104"/>
      <c r="R25" s="199" t="str">
        <f>IF(Q25&gt;0,VLOOKUP(Q25,'整理番号表（融資主体型補助事業）'!H$32:I$33,2,FALSE),"")</f>
        <v/>
      </c>
      <c r="S25" s="4"/>
      <c r="T25" s="202" t="str">
        <f>IF(S25&gt;0,VLOOKUP(S25,'整理番号表（融資主体型補助事業）'!L$5:M$38,2,FALSE),"")</f>
        <v/>
      </c>
      <c r="U25" s="8"/>
      <c r="V25" s="9"/>
      <c r="W25" s="172"/>
      <c r="X25" s="172"/>
      <c r="Y25" s="182">
        <f>IF(W25="",0,INDEX('整理番号表（融資主体型補助事業）'!$Y$6:$AN$11,MATCH(W25,'整理番号表（融資主体型補助事業）'!$X$6:$X$11,0),MATCH(X25,'整理番号表（融資主体型補助事業）'!$Y$5:$AN$5,0)))</f>
        <v>0</v>
      </c>
      <c r="Z25" s="7"/>
      <c r="AA25" s="7"/>
      <c r="AB25" s="174"/>
      <c r="AC25" s="212"/>
      <c r="AD25" s="178" t="str">
        <f t="shared" si="10"/>
        <v/>
      </c>
      <c r="AE25" s="179">
        <f t="shared" si="11"/>
        <v>0</v>
      </c>
      <c r="AF25" s="11"/>
      <c r="AG25" s="11"/>
      <c r="AH25" s="11"/>
      <c r="AI25" s="11"/>
      <c r="AJ25" s="178" t="str">
        <f t="shared" si="4"/>
        <v/>
      </c>
      <c r="AK25" s="228" t="str">
        <f t="shared" si="12"/>
        <v/>
      </c>
      <c r="AL25" s="280"/>
      <c r="AM25" s="178" t="str">
        <f t="shared" si="13"/>
        <v/>
      </c>
      <c r="AN25" s="204">
        <f t="shared" si="5"/>
        <v>0</v>
      </c>
      <c r="AO25" s="11"/>
      <c r="AP25" s="206" t="str">
        <f t="shared" si="6"/>
        <v/>
      </c>
      <c r="AQ25" s="119"/>
      <c r="AR25" s="199" t="str">
        <f>IF(AQ25&gt;0,VLOOKUP(AQ25,'整理番号表（融資主体型補助事業）'!P$5:Q$13,2,FALSE),"")</f>
        <v/>
      </c>
      <c r="AS25" s="119"/>
      <c r="AT25" s="199" t="str">
        <f>IF(AS25&gt;0,VLOOKUP(AS25,'整理番号表（融資主体型補助事業）'!S$5:T$12,2,FALSE),"")</f>
        <v/>
      </c>
      <c r="AU25" s="119"/>
      <c r="AV25" s="209">
        <f t="shared" si="7"/>
        <v>0</v>
      </c>
      <c r="AW25" s="62"/>
      <c r="AX25" s="99"/>
      <c r="AY25" s="100"/>
      <c r="AZ25" s="100"/>
      <c r="BA25" s="100"/>
      <c r="BB25" s="100"/>
      <c r="BC25" s="100"/>
      <c r="BD25" s="100"/>
      <c r="BE25" s="100"/>
      <c r="BF25" s="100"/>
      <c r="BG25" s="100"/>
      <c r="BH25" s="100"/>
      <c r="BI25" s="100"/>
      <c r="BJ25" s="100"/>
      <c r="BK25" s="100"/>
      <c r="BL25" s="100"/>
      <c r="BM25" s="100"/>
      <c r="BN25" s="100"/>
      <c r="BO25" s="68"/>
      <c r="BP25" s="65"/>
      <c r="BQ25" s="119"/>
      <c r="BR25" s="119"/>
      <c r="BS25" s="119"/>
      <c r="BT25" s="119"/>
      <c r="BU25" s="119"/>
      <c r="BV25" s="119"/>
      <c r="BW25" s="50"/>
      <c r="BX25" s="170"/>
      <c r="BY25" s="267" t="str">
        <f t="shared" si="14"/>
        <v/>
      </c>
      <c r="BZ25" s="267" t="str">
        <f t="shared" si="15"/>
        <v/>
      </c>
      <c r="CA25" s="268" t="str">
        <f t="shared" si="16"/>
        <v/>
      </c>
      <c r="CB25" s="267" t="str">
        <f t="shared" si="17"/>
        <v/>
      </c>
      <c r="CC25" s="267" t="str">
        <f t="shared" si="18"/>
        <v/>
      </c>
      <c r="CD25" s="268" t="str">
        <f t="shared" si="19"/>
        <v/>
      </c>
    </row>
    <row r="26" spans="1:82" s="18" customFormat="1" ht="18" customHeight="1">
      <c r="A26" s="18" t="str">
        <f t="shared" si="8"/>
        <v/>
      </c>
      <c r="B26" s="49"/>
      <c r="C26" s="4"/>
      <c r="D26" s="4"/>
      <c r="E26" s="70" t="str">
        <f t="shared" si="9"/>
        <v/>
      </c>
      <c r="F26" s="119"/>
      <c r="G26" s="5"/>
      <c r="H26" s="119"/>
      <c r="I26" s="199" t="str">
        <f>IF(H26&gt;0,VLOOKUP(H26,'整理番号表（融資主体型補助事業）'!D$5:E$7,2,FALSE),"")</f>
        <v/>
      </c>
      <c r="J26" s="93"/>
      <c r="K26" s="199" t="str">
        <f>IF(J26&gt;0,VLOOKUP(J26,'整理番号表（融資主体型補助事業）'!D$11:E$18,2,FALSE),"")</f>
        <v/>
      </c>
      <c r="L26" s="104"/>
      <c r="M26" s="104"/>
      <c r="N26" s="199" t="str">
        <f>IF(M26&gt;0,VLOOKUP(M26,'整理番号表（融資主体型補助事業）'!H$5:I$23,2,FALSE),"")</f>
        <v/>
      </c>
      <c r="O26" s="104"/>
      <c r="P26" s="199" t="str">
        <f>IF(O26&gt;0,VLOOKUP(O26,'整理番号表（融資主体型補助事業）'!H$27:I$28,2,FALSE),"")</f>
        <v/>
      </c>
      <c r="Q26" s="104"/>
      <c r="R26" s="199" t="str">
        <f>IF(Q26&gt;0,VLOOKUP(Q26,'整理番号表（融資主体型補助事業）'!H$32:I$33,2,FALSE),"")</f>
        <v/>
      </c>
      <c r="S26" s="4"/>
      <c r="T26" s="202" t="str">
        <f>IF(S26&gt;0,VLOOKUP(S26,'整理番号表（融資主体型補助事業）'!L$5:M$38,2,FALSE),"")</f>
        <v/>
      </c>
      <c r="U26" s="8"/>
      <c r="V26" s="9"/>
      <c r="W26" s="172"/>
      <c r="X26" s="172"/>
      <c r="Y26" s="182">
        <f>IF(W26="",0,INDEX('整理番号表（融資主体型補助事業）'!$Y$6:$AN$11,MATCH(W26,'整理番号表（融資主体型補助事業）'!$X$6:$X$11,0),MATCH(X26,'整理番号表（融資主体型補助事業）'!$Y$5:$AN$5,0)))</f>
        <v>0</v>
      </c>
      <c r="Z26" s="7"/>
      <c r="AA26" s="7"/>
      <c r="AB26" s="174"/>
      <c r="AC26" s="212"/>
      <c r="AD26" s="178" t="str">
        <f t="shared" si="10"/>
        <v/>
      </c>
      <c r="AE26" s="179">
        <f t="shared" si="11"/>
        <v>0</v>
      </c>
      <c r="AF26" s="11"/>
      <c r="AG26" s="11"/>
      <c r="AH26" s="11"/>
      <c r="AI26" s="11"/>
      <c r="AJ26" s="178" t="str">
        <f t="shared" si="4"/>
        <v/>
      </c>
      <c r="AK26" s="228" t="str">
        <f t="shared" si="12"/>
        <v/>
      </c>
      <c r="AL26" s="280"/>
      <c r="AM26" s="178" t="str">
        <f t="shared" si="13"/>
        <v/>
      </c>
      <c r="AN26" s="204">
        <f t="shared" si="5"/>
        <v>0</v>
      </c>
      <c r="AO26" s="11"/>
      <c r="AP26" s="206" t="str">
        <f t="shared" si="6"/>
        <v/>
      </c>
      <c r="AQ26" s="119"/>
      <c r="AR26" s="199" t="str">
        <f>IF(AQ26&gt;0,VLOOKUP(AQ26,'整理番号表（融資主体型補助事業）'!P$5:Q$13,2,FALSE),"")</f>
        <v/>
      </c>
      <c r="AS26" s="119"/>
      <c r="AT26" s="199" t="str">
        <f>IF(AS26&gt;0,VLOOKUP(AS26,'整理番号表（融資主体型補助事業）'!S$5:T$12,2,FALSE),"")</f>
        <v/>
      </c>
      <c r="AU26" s="119"/>
      <c r="AV26" s="209">
        <f t="shared" si="7"/>
        <v>0</v>
      </c>
      <c r="AW26" s="62"/>
      <c r="AX26" s="99"/>
      <c r="AY26" s="100"/>
      <c r="AZ26" s="100"/>
      <c r="BA26" s="100"/>
      <c r="BB26" s="100"/>
      <c r="BC26" s="100"/>
      <c r="BD26" s="100"/>
      <c r="BE26" s="100"/>
      <c r="BF26" s="100"/>
      <c r="BG26" s="100"/>
      <c r="BH26" s="100"/>
      <c r="BI26" s="100"/>
      <c r="BJ26" s="100"/>
      <c r="BK26" s="100"/>
      <c r="BL26" s="100"/>
      <c r="BM26" s="100"/>
      <c r="BN26" s="100"/>
      <c r="BO26" s="68"/>
      <c r="BP26" s="65"/>
      <c r="BQ26" s="119"/>
      <c r="BR26" s="119"/>
      <c r="BS26" s="119"/>
      <c r="BT26" s="119"/>
      <c r="BU26" s="119"/>
      <c r="BV26" s="119"/>
      <c r="BW26" s="50"/>
      <c r="BX26" s="170"/>
      <c r="BY26" s="267" t="str">
        <f t="shared" si="14"/>
        <v/>
      </c>
      <c r="BZ26" s="267" t="str">
        <f t="shared" si="15"/>
        <v/>
      </c>
      <c r="CA26" s="268" t="str">
        <f t="shared" si="16"/>
        <v/>
      </c>
      <c r="CB26" s="267" t="str">
        <f t="shared" si="17"/>
        <v/>
      </c>
      <c r="CC26" s="267" t="str">
        <f t="shared" si="18"/>
        <v/>
      </c>
      <c r="CD26" s="268" t="str">
        <f t="shared" si="19"/>
        <v/>
      </c>
    </row>
    <row r="27" spans="1:82" s="18" customFormat="1" ht="18" customHeight="1" thickBot="1">
      <c r="A27" s="18" t="str">
        <f t="shared" si="8"/>
        <v/>
      </c>
      <c r="B27" s="51"/>
      <c r="C27" s="52"/>
      <c r="D27" s="52"/>
      <c r="E27" s="71" t="str">
        <f t="shared" si="9"/>
        <v/>
      </c>
      <c r="F27" s="53"/>
      <c r="G27" s="53"/>
      <c r="H27" s="53"/>
      <c r="I27" s="200" t="str">
        <f>IF(H27&gt;0,VLOOKUP(H27,'整理番号表（融資主体型補助事業）'!D$5:E$7,2,FALSE),"")</f>
        <v/>
      </c>
      <c r="J27" s="94"/>
      <c r="K27" s="200" t="str">
        <f>IF(J27&gt;0,VLOOKUP(J27,'整理番号表（融資主体型補助事業）'!D$11:E$18,2,FALSE),"")</f>
        <v/>
      </c>
      <c r="L27" s="105"/>
      <c r="M27" s="105"/>
      <c r="N27" s="200" t="str">
        <f>IF(M27&gt;0,VLOOKUP(M27,'整理番号表（融資主体型補助事業）'!H$5:I$23,2,FALSE),"")</f>
        <v/>
      </c>
      <c r="O27" s="105"/>
      <c r="P27" s="200" t="str">
        <f>IF(O27&gt;0,VLOOKUP(O27,'整理番号表（融資主体型補助事業）'!H$27:I$28,2,FALSE),"")</f>
        <v/>
      </c>
      <c r="Q27" s="105"/>
      <c r="R27" s="200" t="str">
        <f>IF(Q27&gt;0,VLOOKUP(Q27,'整理番号表（融資主体型補助事業）'!H$32:I$33,2,FALSE),"")</f>
        <v/>
      </c>
      <c r="S27" s="52"/>
      <c r="T27" s="203" t="str">
        <f>IF(S27&gt;0,VLOOKUP(S27,'整理番号表（融資主体型補助事業）'!L$5:M$38,2,FALSE),"")</f>
        <v/>
      </c>
      <c r="U27" s="54"/>
      <c r="V27" s="55"/>
      <c r="W27" s="173"/>
      <c r="X27" s="173"/>
      <c r="Y27" s="183">
        <f>IF(W27="",0,INDEX('整理番号表（融資主体型補助事業）'!$Y$6:$AN$11,MATCH(W27,'整理番号表（融資主体型補助事業）'!$X$6:$X$11,0),MATCH(X27,'整理番号表（融資主体型補助事業）'!$Y$5:$AN$5,0)))</f>
        <v>0</v>
      </c>
      <c r="Z27" s="144"/>
      <c r="AA27" s="144"/>
      <c r="AB27" s="175"/>
      <c r="AC27" s="213"/>
      <c r="AD27" s="180" t="str">
        <f t="shared" si="10"/>
        <v/>
      </c>
      <c r="AE27" s="181">
        <f t="shared" si="11"/>
        <v>0</v>
      </c>
      <c r="AF27" s="56"/>
      <c r="AG27" s="56"/>
      <c r="AH27" s="56"/>
      <c r="AI27" s="56"/>
      <c r="AJ27" s="180" t="str">
        <f t="shared" si="4"/>
        <v/>
      </c>
      <c r="AK27" s="229" t="str">
        <f t="shared" si="12"/>
        <v/>
      </c>
      <c r="AL27" s="281"/>
      <c r="AM27" s="180" t="str">
        <f t="shared" si="13"/>
        <v/>
      </c>
      <c r="AN27" s="205">
        <f t="shared" si="5"/>
        <v>0</v>
      </c>
      <c r="AO27" s="56"/>
      <c r="AP27" s="207" t="str">
        <f t="shared" si="6"/>
        <v/>
      </c>
      <c r="AQ27" s="53"/>
      <c r="AR27" s="200" t="str">
        <f>IF(AQ27&gt;0,VLOOKUP(AQ27,'整理番号表（融資主体型補助事業）'!P$5:Q$13,2,FALSE),"")</f>
        <v/>
      </c>
      <c r="AS27" s="53"/>
      <c r="AT27" s="200" t="str">
        <f>IF(AS27&gt;0,VLOOKUP(AS27,'整理番号表（融資主体型補助事業）'!S$5:T$12,2,FALSE),"")</f>
        <v/>
      </c>
      <c r="AU27" s="53"/>
      <c r="AV27" s="210">
        <f t="shared" si="7"/>
        <v>0</v>
      </c>
      <c r="AW27" s="63"/>
      <c r="AX27" s="101"/>
      <c r="AY27" s="102"/>
      <c r="AZ27" s="102"/>
      <c r="BA27" s="102"/>
      <c r="BB27" s="102"/>
      <c r="BC27" s="102"/>
      <c r="BD27" s="102"/>
      <c r="BE27" s="102"/>
      <c r="BF27" s="102"/>
      <c r="BG27" s="102"/>
      <c r="BH27" s="102"/>
      <c r="BI27" s="102"/>
      <c r="BJ27" s="102"/>
      <c r="BK27" s="102"/>
      <c r="BL27" s="102"/>
      <c r="BM27" s="102"/>
      <c r="BN27" s="102"/>
      <c r="BO27" s="69"/>
      <c r="BP27" s="66"/>
      <c r="BQ27" s="53"/>
      <c r="BR27" s="53"/>
      <c r="BS27" s="53"/>
      <c r="BT27" s="53"/>
      <c r="BU27" s="53"/>
      <c r="BV27" s="53"/>
      <c r="BW27" s="57"/>
      <c r="BX27" s="170"/>
      <c r="BY27" s="267" t="str">
        <f t="shared" si="14"/>
        <v/>
      </c>
      <c r="BZ27" s="267" t="str">
        <f t="shared" si="15"/>
        <v/>
      </c>
      <c r="CA27" s="268" t="str">
        <f t="shared" si="16"/>
        <v/>
      </c>
      <c r="CB27" s="267" t="str">
        <f t="shared" si="17"/>
        <v/>
      </c>
      <c r="CC27" s="267" t="str">
        <f t="shared" si="18"/>
        <v/>
      </c>
      <c r="CD27" s="268" t="str">
        <f t="shared" si="19"/>
        <v/>
      </c>
    </row>
    <row r="28" spans="1:82" s="27" customFormat="1" ht="7.5" customHeight="1">
      <c r="B28" s="30"/>
      <c r="C28" s="30"/>
      <c r="D28" s="30"/>
      <c r="E28" s="31"/>
      <c r="F28" s="31"/>
      <c r="G28" s="31"/>
      <c r="H28" s="31"/>
      <c r="I28" s="32"/>
      <c r="J28" s="32"/>
      <c r="K28" s="32"/>
      <c r="L28" s="32"/>
      <c r="M28" s="32"/>
      <c r="N28" s="32"/>
      <c r="O28" s="32"/>
      <c r="P28" s="32"/>
      <c r="Q28" s="32"/>
      <c r="R28" s="32"/>
      <c r="S28" s="30"/>
      <c r="T28" s="31"/>
      <c r="U28" s="31"/>
      <c r="V28" s="30"/>
      <c r="W28" s="30"/>
      <c r="X28" s="30"/>
      <c r="Y28" s="30"/>
      <c r="Z28" s="30"/>
      <c r="AA28" s="30"/>
      <c r="AB28" s="33"/>
      <c r="AC28" s="33"/>
      <c r="AD28" s="33"/>
      <c r="AE28" s="33"/>
      <c r="AF28" s="33"/>
      <c r="AG28" s="33"/>
      <c r="AH28" s="33"/>
      <c r="AI28" s="33"/>
      <c r="AJ28" s="33"/>
      <c r="AK28" s="34"/>
      <c r="AL28" s="34"/>
      <c r="AM28" s="33"/>
      <c r="AN28" s="33"/>
      <c r="AO28" s="33"/>
      <c r="AP28" s="34"/>
      <c r="AQ28" s="31"/>
      <c r="AR28" s="31"/>
      <c r="AS28" s="31"/>
      <c r="AT28" s="32"/>
      <c r="AU28" s="31"/>
      <c r="AV28" s="33"/>
      <c r="AW28" s="33"/>
      <c r="AX28" s="33"/>
      <c r="AY28" s="33"/>
      <c r="AZ28" s="33"/>
      <c r="BA28" s="33"/>
      <c r="BB28" s="33"/>
      <c r="BC28" s="33"/>
      <c r="BD28" s="33"/>
      <c r="BE28" s="33"/>
      <c r="BF28" s="33"/>
      <c r="BG28" s="33"/>
      <c r="BH28" s="33"/>
      <c r="BI28" s="33"/>
      <c r="BJ28" s="33"/>
      <c r="BK28" s="33"/>
      <c r="BL28" s="33"/>
      <c r="BM28" s="33"/>
      <c r="BN28" s="33"/>
      <c r="BO28" s="33"/>
      <c r="BP28" s="31"/>
      <c r="BQ28" s="31"/>
      <c r="BR28" s="31"/>
      <c r="BS28" s="31"/>
      <c r="BT28" s="31"/>
      <c r="BU28" s="31"/>
      <c r="BV28" s="31"/>
      <c r="BW28" s="31"/>
      <c r="BX28" s="170"/>
      <c r="BY28" s="171"/>
      <c r="BZ28" s="171"/>
      <c r="CA28" s="171"/>
      <c r="CB28" s="171"/>
      <c r="CC28" s="171"/>
      <c r="CD28" s="171"/>
    </row>
    <row r="29" spans="1:82" ht="21" customHeight="1">
      <c r="H29" s="35" t="s">
        <v>18</v>
      </c>
      <c r="I29" s="36" t="s">
        <v>77</v>
      </c>
      <c r="J29" s="16"/>
      <c r="K29" s="16"/>
      <c r="L29" s="16"/>
      <c r="M29" s="16"/>
      <c r="N29" s="16"/>
      <c r="O29" s="16"/>
      <c r="P29" s="16"/>
      <c r="Q29" s="16"/>
      <c r="R29" s="16"/>
      <c r="S29" s="13"/>
      <c r="T29" s="13"/>
      <c r="U29" s="13"/>
      <c r="V29" s="13"/>
      <c r="W29" s="13"/>
      <c r="X29" s="13"/>
      <c r="Y29" s="13"/>
      <c r="Z29" s="13"/>
      <c r="AA29" s="13"/>
      <c r="AB29" s="13"/>
      <c r="AC29" s="13"/>
      <c r="AD29" s="13"/>
      <c r="AE29" s="13"/>
      <c r="AF29" s="13"/>
      <c r="AG29" s="13"/>
      <c r="AH29" s="13"/>
      <c r="AI29" s="13"/>
      <c r="AJ29" s="13"/>
      <c r="AK29" s="15"/>
      <c r="AL29" s="15"/>
      <c r="AM29" s="13"/>
      <c r="AN29" s="13"/>
      <c r="AO29" s="13"/>
      <c r="AP29" s="15"/>
      <c r="AQ29" s="15"/>
      <c r="AR29" s="13"/>
      <c r="AS29" s="15"/>
      <c r="AT29" s="13"/>
      <c r="AU29" s="13"/>
      <c r="AV29" s="13"/>
      <c r="AW29" s="13"/>
      <c r="AX29" s="13"/>
      <c r="AY29" s="13"/>
      <c r="AZ29" s="13"/>
      <c r="BA29" s="13"/>
      <c r="BB29" s="13"/>
      <c r="BC29" s="13"/>
      <c r="BD29" s="13"/>
      <c r="BE29" s="13"/>
      <c r="BF29" s="13"/>
      <c r="BG29" s="13"/>
      <c r="BH29" s="13"/>
      <c r="BI29" s="13"/>
      <c r="BJ29" s="13"/>
      <c r="BK29" s="13"/>
      <c r="BL29" s="13"/>
      <c r="BM29" s="13"/>
      <c r="BN29" s="13"/>
      <c r="BO29" s="13"/>
      <c r="BP29" s="37"/>
      <c r="BQ29" s="37"/>
      <c r="BR29" s="37"/>
      <c r="BS29" s="37"/>
      <c r="BT29" s="32"/>
      <c r="BU29" s="37"/>
      <c r="BV29" s="32"/>
      <c r="BW29" s="32"/>
    </row>
    <row r="30" spans="1:82" s="14" customFormat="1" ht="21" customHeight="1">
      <c r="H30" s="38"/>
      <c r="I30" s="36" t="s">
        <v>19</v>
      </c>
      <c r="J30" s="16"/>
      <c r="K30" s="16"/>
      <c r="L30" s="16"/>
      <c r="M30" s="16"/>
      <c r="N30" s="16"/>
      <c r="O30" s="16"/>
      <c r="P30" s="16"/>
      <c r="Q30" s="16"/>
      <c r="R30" s="16"/>
      <c r="S30" s="13"/>
      <c r="T30" s="13"/>
      <c r="U30" s="13"/>
      <c r="V30" s="13"/>
      <c r="W30" s="13"/>
      <c r="X30" s="13"/>
      <c r="Y30" s="13"/>
      <c r="Z30" s="13"/>
      <c r="AA30" s="13"/>
      <c r="AB30" s="13"/>
      <c r="AC30" s="13"/>
      <c r="AD30" s="13"/>
      <c r="AE30" s="13"/>
      <c r="AF30" s="13"/>
      <c r="AG30" s="13"/>
      <c r="AH30" s="13"/>
      <c r="AI30" s="13"/>
      <c r="AJ30" s="13"/>
      <c r="AK30" s="15"/>
      <c r="AL30" s="15"/>
      <c r="AM30" s="13"/>
      <c r="AN30" s="13"/>
      <c r="AO30" s="13"/>
      <c r="AP30" s="15"/>
      <c r="AQ30" s="15"/>
      <c r="AR30" s="13"/>
      <c r="AS30" s="15"/>
      <c r="AT30" s="13"/>
      <c r="AU30" s="13"/>
      <c r="AV30" s="13"/>
      <c r="AW30" s="13"/>
      <c r="AX30" s="13"/>
      <c r="AY30" s="13"/>
      <c r="AZ30" s="13"/>
      <c r="BA30" s="13"/>
      <c r="BB30" s="13"/>
      <c r="BC30" s="13"/>
      <c r="BD30" s="13"/>
      <c r="BE30" s="13"/>
      <c r="BF30" s="13"/>
      <c r="BG30" s="13"/>
      <c r="BH30" s="13"/>
      <c r="BI30" s="13"/>
      <c r="BJ30" s="13"/>
      <c r="BK30" s="13"/>
      <c r="BL30" s="13"/>
      <c r="BM30" s="13"/>
      <c r="BN30" s="13"/>
      <c r="BO30" s="13"/>
      <c r="BP30" s="37"/>
      <c r="BQ30" s="37"/>
      <c r="BR30" s="37"/>
      <c r="BS30" s="37"/>
      <c r="BT30" s="32"/>
      <c r="BU30" s="37"/>
      <c r="BV30" s="32"/>
      <c r="BW30" s="32"/>
      <c r="BX30" s="170"/>
      <c r="BY30" s="171"/>
      <c r="BZ30" s="171"/>
      <c r="CA30" s="171"/>
      <c r="CB30" s="171"/>
      <c r="CC30" s="171"/>
      <c r="CD30" s="171"/>
    </row>
    <row r="31" spans="1:82" s="14" customFormat="1" ht="24.75" customHeight="1">
      <c r="H31" s="39"/>
      <c r="I31" s="46" t="s">
        <v>78</v>
      </c>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170"/>
      <c r="BY31" s="171"/>
      <c r="BZ31" s="171"/>
      <c r="CA31" s="171"/>
      <c r="CB31" s="171"/>
      <c r="CC31" s="171"/>
      <c r="CD31" s="171"/>
    </row>
    <row r="32" spans="1:82">
      <c r="BP32" s="30"/>
      <c r="BQ32" s="30"/>
      <c r="BR32" s="30"/>
      <c r="BS32" s="30"/>
      <c r="BT32" s="32"/>
      <c r="BU32" s="30"/>
      <c r="BV32" s="32"/>
      <c r="BW32" s="32"/>
    </row>
    <row r="33" spans="5:76">
      <c r="BP33" s="30"/>
      <c r="BQ33" s="30"/>
      <c r="BR33" s="30"/>
      <c r="BS33" s="30"/>
      <c r="BT33" s="32"/>
      <c r="BU33" s="30"/>
      <c r="BV33" s="32"/>
      <c r="BW33" s="32"/>
      <c r="BX33" s="171"/>
    </row>
    <row r="34" spans="5:76">
      <c r="BP34" s="30"/>
      <c r="BQ34" s="30"/>
      <c r="BR34" s="30"/>
      <c r="BS34" s="30"/>
      <c r="BT34" s="32"/>
      <c r="BU34" s="30"/>
      <c r="BV34" s="32"/>
      <c r="BW34" s="32"/>
      <c r="BX34" s="171"/>
    </row>
    <row r="35" spans="5:76">
      <c r="BP35" s="30"/>
      <c r="BQ35" s="30"/>
      <c r="BR35" s="30"/>
      <c r="BS35" s="30"/>
      <c r="BT35" s="32"/>
      <c r="BU35" s="30"/>
      <c r="BV35" s="32"/>
      <c r="BW35" s="32"/>
      <c r="BX35" s="171"/>
    </row>
    <row r="36" spans="5:76">
      <c r="BP36" s="30"/>
      <c r="BQ36" s="30"/>
      <c r="BR36" s="30"/>
      <c r="BS36" s="30"/>
      <c r="BT36" s="32"/>
      <c r="BU36" s="30"/>
      <c r="BV36" s="32"/>
      <c r="BW36" s="32"/>
      <c r="BX36" s="171"/>
    </row>
    <row r="37" spans="5:76">
      <c r="BP37" s="30"/>
      <c r="BQ37" s="30"/>
      <c r="BR37" s="30"/>
      <c r="BS37" s="30"/>
      <c r="BT37" s="32"/>
      <c r="BU37" s="30"/>
      <c r="BV37" s="32"/>
      <c r="BW37" s="32"/>
    </row>
    <row r="38" spans="5:76">
      <c r="BP38" s="30"/>
      <c r="BQ38" s="30"/>
      <c r="BR38" s="30"/>
      <c r="BS38" s="30"/>
      <c r="BT38" s="32"/>
      <c r="BU38" s="30"/>
      <c r="BV38" s="32"/>
      <c r="BW38" s="32"/>
    </row>
    <row r="39" spans="5:76">
      <c r="BP39" s="30"/>
      <c r="BQ39" s="30"/>
      <c r="BR39" s="30"/>
      <c r="BS39" s="30"/>
      <c r="BT39" s="32"/>
      <c r="BU39" s="30"/>
      <c r="BV39" s="32"/>
      <c r="BW39" s="32"/>
    </row>
    <row r="40" spans="5:76">
      <c r="BP40" s="30"/>
      <c r="BQ40" s="30"/>
      <c r="BR40" s="30"/>
      <c r="BS40" s="30"/>
      <c r="BT40" s="32"/>
      <c r="BU40" s="30"/>
      <c r="BV40" s="32"/>
      <c r="BW40" s="32"/>
    </row>
    <row r="41" spans="5:76">
      <c r="BP41" s="30"/>
      <c r="BQ41" s="30"/>
      <c r="BR41" s="30"/>
      <c r="BS41" s="30"/>
      <c r="BT41" s="32"/>
      <c r="BU41" s="30"/>
      <c r="BV41" s="32"/>
      <c r="BW41" s="32"/>
    </row>
    <row r="42" spans="5:76">
      <c r="BP42" s="30"/>
      <c r="BQ42" s="30"/>
      <c r="BR42" s="30"/>
      <c r="BS42" s="30"/>
      <c r="BT42" s="32"/>
      <c r="BU42" s="30"/>
      <c r="BV42" s="32"/>
      <c r="BW42" s="32"/>
    </row>
    <row r="43" spans="5:76">
      <c r="BP43" s="30"/>
      <c r="BQ43" s="30"/>
      <c r="BR43" s="30"/>
      <c r="BS43" s="30"/>
      <c r="BT43" s="32"/>
      <c r="BU43" s="30"/>
      <c r="BV43" s="32"/>
      <c r="BW43" s="32"/>
    </row>
    <row r="44" spans="5:76">
      <c r="BP44" s="30"/>
      <c r="BQ44" s="30"/>
      <c r="BR44" s="30"/>
      <c r="BS44" s="30"/>
      <c r="BT44" s="32"/>
      <c r="BU44" s="30"/>
      <c r="BV44" s="32"/>
      <c r="BW44" s="32"/>
    </row>
    <row r="45" spans="5:76">
      <c r="BP45" s="30"/>
      <c r="BQ45" s="30"/>
      <c r="BR45" s="30"/>
      <c r="BS45" s="30"/>
      <c r="BT45" s="32"/>
      <c r="BU45" s="30"/>
      <c r="BV45" s="32"/>
      <c r="BW45" s="32"/>
    </row>
    <row r="46" spans="5:76">
      <c r="BP46" s="30"/>
      <c r="BQ46" s="30"/>
      <c r="BR46" s="30"/>
      <c r="BS46" s="30"/>
      <c r="BT46" s="32"/>
      <c r="BU46" s="30"/>
      <c r="BV46" s="32"/>
      <c r="BW46" s="32"/>
    </row>
    <row r="47" spans="5:76">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30"/>
      <c r="BQ47" s="30"/>
      <c r="BR47" s="30"/>
      <c r="BS47" s="30"/>
      <c r="BT47" s="32"/>
      <c r="BU47" s="30"/>
      <c r="BV47" s="32"/>
      <c r="BW47" s="32"/>
    </row>
    <row r="48" spans="5:76">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31"/>
      <c r="BQ48" s="31"/>
      <c r="BR48" s="31"/>
      <c r="BS48" s="31"/>
      <c r="BT48" s="31"/>
      <c r="BU48" s="31"/>
      <c r="BV48" s="31"/>
      <c r="BW48" s="31"/>
    </row>
    <row r="50" spans="5:75">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43"/>
      <c r="BQ50" s="43"/>
      <c r="BR50" s="43"/>
      <c r="BS50" s="43"/>
      <c r="BT50" s="43"/>
      <c r="BU50" s="43"/>
      <c r="BV50" s="43"/>
      <c r="BW50" s="43"/>
    </row>
  </sheetData>
  <sheetProtection formatCells="0" formatColumns="0" formatRows="0" insertRows="0" insertHyperlinks="0" deleteRows="0" sort="0" autoFilter="0" pivotTables="0"/>
  <autoFilter ref="B9:BW9"/>
  <mergeCells count="97">
    <mergeCell ref="BY9:CA9"/>
    <mergeCell ref="CB9:CD9"/>
    <mergeCell ref="BK7:BK8"/>
    <mergeCell ref="BM7:BM8"/>
    <mergeCell ref="BN7:BN8"/>
    <mergeCell ref="BO5:BO8"/>
    <mergeCell ref="BP5:BS5"/>
    <mergeCell ref="BT5:BW5"/>
    <mergeCell ref="BV6:BV8"/>
    <mergeCell ref="BW6:BW8"/>
    <mergeCell ref="BP6:BP8"/>
    <mergeCell ref="BQ6:BQ8"/>
    <mergeCell ref="AS5:AT5"/>
    <mergeCell ref="AS6:AT6"/>
    <mergeCell ref="AQ5:AR5"/>
    <mergeCell ref="AQ6:AR6"/>
    <mergeCell ref="AG6:AG7"/>
    <mergeCell ref="AH6:AH7"/>
    <mergeCell ref="AK4:AK5"/>
    <mergeCell ref="AL4:AL5"/>
    <mergeCell ref="AL6:AL8"/>
    <mergeCell ref="H7:H8"/>
    <mergeCell ref="I7:I8"/>
    <mergeCell ref="J7:J8"/>
    <mergeCell ref="L7:L8"/>
    <mergeCell ref="S4:T5"/>
    <mergeCell ref="S7:S8"/>
    <mergeCell ref="T7:T8"/>
    <mergeCell ref="H4:I5"/>
    <mergeCell ref="J4:L5"/>
    <mergeCell ref="M4:N5"/>
    <mergeCell ref="O4:P5"/>
    <mergeCell ref="Q4:R5"/>
    <mergeCell ref="BS6:BS8"/>
    <mergeCell ref="BT6:BT8"/>
    <mergeCell ref="BU6:BU8"/>
    <mergeCell ref="M7:M8"/>
    <mergeCell ref="AZ7:AZ8"/>
    <mergeCell ref="BL5:BL8"/>
    <mergeCell ref="BI7:BI8"/>
    <mergeCell ref="BB5:BB8"/>
    <mergeCell ref="BD5:BD8"/>
    <mergeCell ref="BE5:BE8"/>
    <mergeCell ref="BF5:BF8"/>
    <mergeCell ref="BG5:BG8"/>
    <mergeCell ref="BC5:BC8"/>
    <mergeCell ref="X7:X8"/>
    <mergeCell ref="W7:W8"/>
    <mergeCell ref="N7:N8"/>
    <mergeCell ref="AK6:AK7"/>
    <mergeCell ref="AS7:AS8"/>
    <mergeCell ref="AT7:AT8"/>
    <mergeCell ref="K7:K8"/>
    <mergeCell ref="BR6:BR8"/>
    <mergeCell ref="O7:O8"/>
    <mergeCell ref="P7:P8"/>
    <mergeCell ref="Q7:Q8"/>
    <mergeCell ref="V7:V8"/>
    <mergeCell ref="AA4:AA8"/>
    <mergeCell ref="AE6:AE7"/>
    <mergeCell ref="AC6:AC7"/>
    <mergeCell ref="W4:Z6"/>
    <mergeCell ref="Z7:Z8"/>
    <mergeCell ref="Y7:Y8"/>
    <mergeCell ref="BP3:BW4"/>
    <mergeCell ref="AU5:AV5"/>
    <mergeCell ref="BJ5:BJ8"/>
    <mergeCell ref="BH7:BH8"/>
    <mergeCell ref="AD6:AD7"/>
    <mergeCell ref="E4:E8"/>
    <mergeCell ref="F4:F8"/>
    <mergeCell ref="AX5:AZ6"/>
    <mergeCell ref="BA5:BA8"/>
    <mergeCell ref="AU6:AV6"/>
    <mergeCell ref="AW6:AW7"/>
    <mergeCell ref="AQ7:AQ8"/>
    <mergeCell ref="AR7:AR8"/>
    <mergeCell ref="G6:G8"/>
    <mergeCell ref="AB6:AB7"/>
    <mergeCell ref="AF6:AF7"/>
    <mergeCell ref="AE5:AG5"/>
    <mergeCell ref="AU7:AU8"/>
    <mergeCell ref="AX7:AX8"/>
    <mergeCell ref="AY7:AY8"/>
    <mergeCell ref="R7:R8"/>
    <mergeCell ref="B3:B8"/>
    <mergeCell ref="C3:C8"/>
    <mergeCell ref="D3:D8"/>
    <mergeCell ref="E3:AW3"/>
    <mergeCell ref="AX3:BO4"/>
    <mergeCell ref="AD4:AJ4"/>
    <mergeCell ref="AM4:AN7"/>
    <mergeCell ref="AO4:AO7"/>
    <mergeCell ref="U5:U8"/>
    <mergeCell ref="AI5:AJ5"/>
    <mergeCell ref="AI6:AI7"/>
    <mergeCell ref="AJ6:AJ7"/>
  </mergeCells>
  <phoneticPr fontId="3"/>
  <dataValidations count="4">
    <dataValidation type="list" allowBlank="1" showInputMessage="1" showErrorMessage="1" sqref="G11:G27">
      <formula1>"10代,20代,30代,40代,50代,60代,70代,80代,90代"</formula1>
    </dataValidation>
    <dataValidation type="list" allowBlank="1" showInputMessage="1" showErrorMessage="1" sqref="AA11">
      <formula1>"　,1"</formula1>
    </dataValidation>
    <dataValidation type="list" allowBlank="1" showInputMessage="1" showErrorMessage="1" sqref="X11:X27">
      <formula1>"1年未満,2年未満,3年未満,4年未満,5年未満,6年未満,7年未満,8年未満,9年未満,10年未満,11年未満,12年未満,13年未満,14年未満,15年未満,15年以降"</formula1>
    </dataValidation>
    <dataValidation type="list" allowBlank="1" showInputMessage="1" showErrorMessage="1" sqref="W11:W27">
      <formula1>"ｶﾞﾗｽﾊｳｽⅠ類木造,ｶﾞﾗｽﾊｳｽⅡ類鉄骨,ﾌﾟﾗｽﾁｯｸﾊｳｽⅠ類木造,ﾌﾟﾗｽﾁｯｸﾊｳｽⅡ類ﾊﾟｲﾌﾟ,ﾌﾟﾗｽﾁｯｸﾊｳｽⅢ類～Ⅴ類及びⅦ類鉄骨,附帯施設,"</formula1>
    </dataValidation>
  </dataValidations>
  <pageMargins left="0.19685039370078741" right="0.19685039370078741" top="0.59055118110236227" bottom="0.19685039370078741" header="0.19685039370078741" footer="0.31496062992125984"/>
  <pageSetup paperSize="9" scale="20" fitToHeight="0" orientation="landscape" r:id="rId1"/>
  <headerFooter alignWithMargins="0"/>
  <colBreaks count="1" manualBreakCount="1">
    <brk id="4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59"/>
  <sheetViews>
    <sheetView topLeftCell="N1" zoomScaleNormal="100" workbookViewId="0">
      <selection activeCell="I22" sqref="I22"/>
    </sheetView>
  </sheetViews>
  <sheetFormatPr defaultRowHeight="11.25"/>
  <cols>
    <col min="1" max="3" width="0.75" style="14" customWidth="1"/>
    <col min="4" max="4" width="5.625" style="14" customWidth="1"/>
    <col min="5" max="6" width="15.625" style="14" customWidth="1"/>
    <col min="7" max="7" width="4.625" style="14" customWidth="1"/>
    <col min="8" max="8" width="5.625" style="171" customWidth="1"/>
    <col min="9" max="9" width="19.75" style="171" bestFit="1" customWidth="1"/>
    <col min="10" max="10" width="4.5" style="171" customWidth="1"/>
    <col min="11" max="11" width="4.625" style="14" customWidth="1"/>
    <col min="12" max="12" width="4.625" style="40" customWidth="1"/>
    <col min="13" max="13" width="15.625" style="14" customWidth="1"/>
    <col min="14" max="14" width="4.375" style="14" customWidth="1"/>
    <col min="15" max="15" width="4.625" style="14" customWidth="1"/>
    <col min="16" max="16" width="4.625" style="40" customWidth="1"/>
    <col min="17" max="17" width="15.625" style="14" customWidth="1"/>
    <col min="18" max="19" width="4.625" style="14" customWidth="1"/>
    <col min="20" max="20" width="20.625" style="14" customWidth="1"/>
    <col min="21" max="21" width="4.625" style="14" customWidth="1"/>
    <col min="22" max="23" width="9" style="14"/>
    <col min="24" max="24" width="9" style="14" hidden="1" customWidth="1"/>
    <col min="25" max="259" width="9" style="14"/>
    <col min="260" max="260" width="5.625" style="14" customWidth="1"/>
    <col min="261" max="261" width="15.625" style="14" customWidth="1"/>
    <col min="262" max="262" width="4.625" style="14" customWidth="1"/>
    <col min="263" max="263" width="5.625" style="14" customWidth="1"/>
    <col min="264" max="264" width="15.625" style="14" customWidth="1"/>
    <col min="265" max="266" width="4.625" style="14" customWidth="1"/>
    <col min="267" max="267" width="15.625" style="14" customWidth="1"/>
    <col min="268" max="268" width="9.875" style="14" customWidth="1"/>
    <col min="269" max="270" width="4.625" style="14" customWidth="1"/>
    <col min="271" max="271" width="9" style="14"/>
    <col min="272" max="273" width="4.625" style="14" customWidth="1"/>
    <col min="274" max="274" width="20.625" style="14" customWidth="1"/>
    <col min="275" max="275" width="4.625" style="14" customWidth="1"/>
    <col min="276" max="277" width="5.625" style="14" customWidth="1"/>
    <col min="278" max="515" width="9" style="14"/>
    <col min="516" max="516" width="5.625" style="14" customWidth="1"/>
    <col min="517" max="517" width="15.625" style="14" customWidth="1"/>
    <col min="518" max="518" width="4.625" style="14" customWidth="1"/>
    <col min="519" max="519" width="5.625" style="14" customWidth="1"/>
    <col min="520" max="520" width="15.625" style="14" customWidth="1"/>
    <col min="521" max="522" width="4.625" style="14" customWidth="1"/>
    <col min="523" max="523" width="15.625" style="14" customWidth="1"/>
    <col min="524" max="524" width="9.875" style="14" customWidth="1"/>
    <col min="525" max="526" width="4.625" style="14" customWidth="1"/>
    <col min="527" max="527" width="9" style="14"/>
    <col min="528" max="529" width="4.625" style="14" customWidth="1"/>
    <col min="530" max="530" width="20.625" style="14" customWidth="1"/>
    <col min="531" max="531" width="4.625" style="14" customWidth="1"/>
    <col min="532" max="533" width="5.625" style="14" customWidth="1"/>
    <col min="534" max="771" width="9" style="14"/>
    <col min="772" max="772" width="5.625" style="14" customWidth="1"/>
    <col min="773" max="773" width="15.625" style="14" customWidth="1"/>
    <col min="774" max="774" width="4.625" style="14" customWidth="1"/>
    <col min="775" max="775" width="5.625" style="14" customWidth="1"/>
    <col min="776" max="776" width="15.625" style="14" customWidth="1"/>
    <col min="777" max="778" width="4.625" style="14" customWidth="1"/>
    <col min="779" max="779" width="15.625" style="14" customWidth="1"/>
    <col min="780" max="780" width="9.875" style="14" customWidth="1"/>
    <col min="781" max="782" width="4.625" style="14" customWidth="1"/>
    <col min="783" max="783" width="9" style="14"/>
    <col min="784" max="785" width="4.625" style="14" customWidth="1"/>
    <col min="786" max="786" width="20.625" style="14" customWidth="1"/>
    <col min="787" max="787" width="4.625" style="14" customWidth="1"/>
    <col min="788" max="789" width="5.625" style="14" customWidth="1"/>
    <col min="790" max="1027" width="9" style="14"/>
    <col min="1028" max="1028" width="5.625" style="14" customWidth="1"/>
    <col min="1029" max="1029" width="15.625" style="14" customWidth="1"/>
    <col min="1030" max="1030" width="4.625" style="14" customWidth="1"/>
    <col min="1031" max="1031" width="5.625" style="14" customWidth="1"/>
    <col min="1032" max="1032" width="15.625" style="14" customWidth="1"/>
    <col min="1033" max="1034" width="4.625" style="14" customWidth="1"/>
    <col min="1035" max="1035" width="15.625" style="14" customWidth="1"/>
    <col min="1036" max="1036" width="9.875" style="14" customWidth="1"/>
    <col min="1037" max="1038" width="4.625" style="14" customWidth="1"/>
    <col min="1039" max="1039" width="9" style="14"/>
    <col min="1040" max="1041" width="4.625" style="14" customWidth="1"/>
    <col min="1042" max="1042" width="20.625" style="14" customWidth="1"/>
    <col min="1043" max="1043" width="4.625" style="14" customWidth="1"/>
    <col min="1044" max="1045" width="5.625" style="14" customWidth="1"/>
    <col min="1046" max="1283" width="9" style="14"/>
    <col min="1284" max="1284" width="5.625" style="14" customWidth="1"/>
    <col min="1285" max="1285" width="15.625" style="14" customWidth="1"/>
    <col min="1286" max="1286" width="4.625" style="14" customWidth="1"/>
    <col min="1287" max="1287" width="5.625" style="14" customWidth="1"/>
    <col min="1288" max="1288" width="15.625" style="14" customWidth="1"/>
    <col min="1289" max="1290" width="4.625" style="14" customWidth="1"/>
    <col min="1291" max="1291" width="15.625" style="14" customWidth="1"/>
    <col min="1292" max="1292" width="9.875" style="14" customWidth="1"/>
    <col min="1293" max="1294" width="4.625" style="14" customWidth="1"/>
    <col min="1295" max="1295" width="9" style="14"/>
    <col min="1296" max="1297" width="4.625" style="14" customWidth="1"/>
    <col min="1298" max="1298" width="20.625" style="14" customWidth="1"/>
    <col min="1299" max="1299" width="4.625" style="14" customWidth="1"/>
    <col min="1300" max="1301" width="5.625" style="14" customWidth="1"/>
    <col min="1302" max="1539" width="9" style="14"/>
    <col min="1540" max="1540" width="5.625" style="14" customWidth="1"/>
    <col min="1541" max="1541" width="15.625" style="14" customWidth="1"/>
    <col min="1542" max="1542" width="4.625" style="14" customWidth="1"/>
    <col min="1543" max="1543" width="5.625" style="14" customWidth="1"/>
    <col min="1544" max="1544" width="15.625" style="14" customWidth="1"/>
    <col min="1545" max="1546" width="4.625" style="14" customWidth="1"/>
    <col min="1547" max="1547" width="15.625" style="14" customWidth="1"/>
    <col min="1548" max="1548" width="9.875" style="14" customWidth="1"/>
    <col min="1549" max="1550" width="4.625" style="14" customWidth="1"/>
    <col min="1551" max="1551" width="9" style="14"/>
    <col min="1552" max="1553" width="4.625" style="14" customWidth="1"/>
    <col min="1554" max="1554" width="20.625" style="14" customWidth="1"/>
    <col min="1555" max="1555" width="4.625" style="14" customWidth="1"/>
    <col min="1556" max="1557" width="5.625" style="14" customWidth="1"/>
    <col min="1558" max="1795" width="9" style="14"/>
    <col min="1796" max="1796" width="5.625" style="14" customWidth="1"/>
    <col min="1797" max="1797" width="15.625" style="14" customWidth="1"/>
    <col min="1798" max="1798" width="4.625" style="14" customWidth="1"/>
    <col min="1799" max="1799" width="5.625" style="14" customWidth="1"/>
    <col min="1800" max="1800" width="15.625" style="14" customWidth="1"/>
    <col min="1801" max="1802" width="4.625" style="14" customWidth="1"/>
    <col min="1803" max="1803" width="15.625" style="14" customWidth="1"/>
    <col min="1804" max="1804" width="9.875" style="14" customWidth="1"/>
    <col min="1805" max="1806" width="4.625" style="14" customWidth="1"/>
    <col min="1807" max="1807" width="9" style="14"/>
    <col min="1808" max="1809" width="4.625" style="14" customWidth="1"/>
    <col min="1810" max="1810" width="20.625" style="14" customWidth="1"/>
    <col min="1811" max="1811" width="4.625" style="14" customWidth="1"/>
    <col min="1812" max="1813" width="5.625" style="14" customWidth="1"/>
    <col min="1814" max="2051" width="9" style="14"/>
    <col min="2052" max="2052" width="5.625" style="14" customWidth="1"/>
    <col min="2053" max="2053" width="15.625" style="14" customWidth="1"/>
    <col min="2054" max="2054" width="4.625" style="14" customWidth="1"/>
    <col min="2055" max="2055" width="5.625" style="14" customWidth="1"/>
    <col min="2056" max="2056" width="15.625" style="14" customWidth="1"/>
    <col min="2057" max="2058" width="4.625" style="14" customWidth="1"/>
    <col min="2059" max="2059" width="15.625" style="14" customWidth="1"/>
    <col min="2060" max="2060" width="9.875" style="14" customWidth="1"/>
    <col min="2061" max="2062" width="4.625" style="14" customWidth="1"/>
    <col min="2063" max="2063" width="9" style="14"/>
    <col min="2064" max="2065" width="4.625" style="14" customWidth="1"/>
    <col min="2066" max="2066" width="20.625" style="14" customWidth="1"/>
    <col min="2067" max="2067" width="4.625" style="14" customWidth="1"/>
    <col min="2068" max="2069" width="5.625" style="14" customWidth="1"/>
    <col min="2070" max="2307" width="9" style="14"/>
    <col min="2308" max="2308" width="5.625" style="14" customWidth="1"/>
    <col min="2309" max="2309" width="15.625" style="14" customWidth="1"/>
    <col min="2310" max="2310" width="4.625" style="14" customWidth="1"/>
    <col min="2311" max="2311" width="5.625" style="14" customWidth="1"/>
    <col min="2312" max="2312" width="15.625" style="14" customWidth="1"/>
    <col min="2313" max="2314" width="4.625" style="14" customWidth="1"/>
    <col min="2315" max="2315" width="15.625" style="14" customWidth="1"/>
    <col min="2316" max="2316" width="9.875" style="14" customWidth="1"/>
    <col min="2317" max="2318" width="4.625" style="14" customWidth="1"/>
    <col min="2319" max="2319" width="9" style="14"/>
    <col min="2320" max="2321" width="4.625" style="14" customWidth="1"/>
    <col min="2322" max="2322" width="20.625" style="14" customWidth="1"/>
    <col min="2323" max="2323" width="4.625" style="14" customWidth="1"/>
    <col min="2324" max="2325" width="5.625" style="14" customWidth="1"/>
    <col min="2326" max="2563" width="9" style="14"/>
    <col min="2564" max="2564" width="5.625" style="14" customWidth="1"/>
    <col min="2565" max="2565" width="15.625" style="14" customWidth="1"/>
    <col min="2566" max="2566" width="4.625" style="14" customWidth="1"/>
    <col min="2567" max="2567" width="5.625" style="14" customWidth="1"/>
    <col min="2568" max="2568" width="15.625" style="14" customWidth="1"/>
    <col min="2569" max="2570" width="4.625" style="14" customWidth="1"/>
    <col min="2571" max="2571" width="15.625" style="14" customWidth="1"/>
    <col min="2572" max="2572" width="9.875" style="14" customWidth="1"/>
    <col min="2573" max="2574" width="4.625" style="14" customWidth="1"/>
    <col min="2575" max="2575" width="9" style="14"/>
    <col min="2576" max="2577" width="4.625" style="14" customWidth="1"/>
    <col min="2578" max="2578" width="20.625" style="14" customWidth="1"/>
    <col min="2579" max="2579" width="4.625" style="14" customWidth="1"/>
    <col min="2580" max="2581" width="5.625" style="14" customWidth="1"/>
    <col min="2582" max="2819" width="9" style="14"/>
    <col min="2820" max="2820" width="5.625" style="14" customWidth="1"/>
    <col min="2821" max="2821" width="15.625" style="14" customWidth="1"/>
    <col min="2822" max="2822" width="4.625" style="14" customWidth="1"/>
    <col min="2823" max="2823" width="5.625" style="14" customWidth="1"/>
    <col min="2824" max="2824" width="15.625" style="14" customWidth="1"/>
    <col min="2825" max="2826" width="4.625" style="14" customWidth="1"/>
    <col min="2827" max="2827" width="15.625" style="14" customWidth="1"/>
    <col min="2828" max="2828" width="9.875" style="14" customWidth="1"/>
    <col min="2829" max="2830" width="4.625" style="14" customWidth="1"/>
    <col min="2831" max="2831" width="9" style="14"/>
    <col min="2832" max="2833" width="4.625" style="14" customWidth="1"/>
    <col min="2834" max="2834" width="20.625" style="14" customWidth="1"/>
    <col min="2835" max="2835" width="4.625" style="14" customWidth="1"/>
    <col min="2836" max="2837" width="5.625" style="14" customWidth="1"/>
    <col min="2838" max="3075" width="9" style="14"/>
    <col min="3076" max="3076" width="5.625" style="14" customWidth="1"/>
    <col min="3077" max="3077" width="15.625" style="14" customWidth="1"/>
    <col min="3078" max="3078" width="4.625" style="14" customWidth="1"/>
    <col min="3079" max="3079" width="5.625" style="14" customWidth="1"/>
    <col min="3080" max="3080" width="15.625" style="14" customWidth="1"/>
    <col min="3081" max="3082" width="4.625" style="14" customWidth="1"/>
    <col min="3083" max="3083" width="15.625" style="14" customWidth="1"/>
    <col min="3084" max="3084" width="9.875" style="14" customWidth="1"/>
    <col min="3085" max="3086" width="4.625" style="14" customWidth="1"/>
    <col min="3087" max="3087" width="9" style="14"/>
    <col min="3088" max="3089" width="4.625" style="14" customWidth="1"/>
    <col min="3090" max="3090" width="20.625" style="14" customWidth="1"/>
    <col min="3091" max="3091" width="4.625" style="14" customWidth="1"/>
    <col min="3092" max="3093" width="5.625" style="14" customWidth="1"/>
    <col min="3094" max="3331" width="9" style="14"/>
    <col min="3332" max="3332" width="5.625" style="14" customWidth="1"/>
    <col min="3333" max="3333" width="15.625" style="14" customWidth="1"/>
    <col min="3334" max="3334" width="4.625" style="14" customWidth="1"/>
    <col min="3335" max="3335" width="5.625" style="14" customWidth="1"/>
    <col min="3336" max="3336" width="15.625" style="14" customWidth="1"/>
    <col min="3337" max="3338" width="4.625" style="14" customWidth="1"/>
    <col min="3339" max="3339" width="15.625" style="14" customWidth="1"/>
    <col min="3340" max="3340" width="9.875" style="14" customWidth="1"/>
    <col min="3341" max="3342" width="4.625" style="14" customWidth="1"/>
    <col min="3343" max="3343" width="9" style="14"/>
    <col min="3344" max="3345" width="4.625" style="14" customWidth="1"/>
    <col min="3346" max="3346" width="20.625" style="14" customWidth="1"/>
    <col min="3347" max="3347" width="4.625" style="14" customWidth="1"/>
    <col min="3348" max="3349" width="5.625" style="14" customWidth="1"/>
    <col min="3350" max="3587" width="9" style="14"/>
    <col min="3588" max="3588" width="5.625" style="14" customWidth="1"/>
    <col min="3589" max="3589" width="15.625" style="14" customWidth="1"/>
    <col min="3590" max="3590" width="4.625" style="14" customWidth="1"/>
    <col min="3591" max="3591" width="5.625" style="14" customWidth="1"/>
    <col min="3592" max="3592" width="15.625" style="14" customWidth="1"/>
    <col min="3593" max="3594" width="4.625" style="14" customWidth="1"/>
    <col min="3595" max="3595" width="15.625" style="14" customWidth="1"/>
    <col min="3596" max="3596" width="9.875" style="14" customWidth="1"/>
    <col min="3597" max="3598" width="4.625" style="14" customWidth="1"/>
    <col min="3599" max="3599" width="9" style="14"/>
    <col min="3600" max="3601" width="4.625" style="14" customWidth="1"/>
    <col min="3602" max="3602" width="20.625" style="14" customWidth="1"/>
    <col min="3603" max="3603" width="4.625" style="14" customWidth="1"/>
    <col min="3604" max="3605" width="5.625" style="14" customWidth="1"/>
    <col min="3606" max="3843" width="9" style="14"/>
    <col min="3844" max="3844" width="5.625" style="14" customWidth="1"/>
    <col min="3845" max="3845" width="15.625" style="14" customWidth="1"/>
    <col min="3846" max="3846" width="4.625" style="14" customWidth="1"/>
    <col min="3847" max="3847" width="5.625" style="14" customWidth="1"/>
    <col min="3848" max="3848" width="15.625" style="14" customWidth="1"/>
    <col min="3849" max="3850" width="4.625" style="14" customWidth="1"/>
    <col min="3851" max="3851" width="15.625" style="14" customWidth="1"/>
    <col min="3852" max="3852" width="9.875" style="14" customWidth="1"/>
    <col min="3853" max="3854" width="4.625" style="14" customWidth="1"/>
    <col min="3855" max="3855" width="9" style="14"/>
    <col min="3856" max="3857" width="4.625" style="14" customWidth="1"/>
    <col min="3858" max="3858" width="20.625" style="14" customWidth="1"/>
    <col min="3859" max="3859" width="4.625" style="14" customWidth="1"/>
    <col min="3860" max="3861" width="5.625" style="14" customWidth="1"/>
    <col min="3862" max="4099" width="9" style="14"/>
    <col min="4100" max="4100" width="5.625" style="14" customWidth="1"/>
    <col min="4101" max="4101" width="15.625" style="14" customWidth="1"/>
    <col min="4102" max="4102" width="4.625" style="14" customWidth="1"/>
    <col min="4103" max="4103" width="5.625" style="14" customWidth="1"/>
    <col min="4104" max="4104" width="15.625" style="14" customWidth="1"/>
    <col min="4105" max="4106" width="4.625" style="14" customWidth="1"/>
    <col min="4107" max="4107" width="15.625" style="14" customWidth="1"/>
    <col min="4108" max="4108" width="9.875" style="14" customWidth="1"/>
    <col min="4109" max="4110" width="4.625" style="14" customWidth="1"/>
    <col min="4111" max="4111" width="9" style="14"/>
    <col min="4112" max="4113" width="4.625" style="14" customWidth="1"/>
    <col min="4114" max="4114" width="20.625" style="14" customWidth="1"/>
    <col min="4115" max="4115" width="4.625" style="14" customWidth="1"/>
    <col min="4116" max="4117" width="5.625" style="14" customWidth="1"/>
    <col min="4118" max="4355" width="9" style="14"/>
    <col min="4356" max="4356" width="5.625" style="14" customWidth="1"/>
    <col min="4357" max="4357" width="15.625" style="14" customWidth="1"/>
    <col min="4358" max="4358" width="4.625" style="14" customWidth="1"/>
    <col min="4359" max="4359" width="5.625" style="14" customWidth="1"/>
    <col min="4360" max="4360" width="15.625" style="14" customWidth="1"/>
    <col min="4361" max="4362" width="4.625" style="14" customWidth="1"/>
    <col min="4363" max="4363" width="15.625" style="14" customWidth="1"/>
    <col min="4364" max="4364" width="9.875" style="14" customWidth="1"/>
    <col min="4365" max="4366" width="4.625" style="14" customWidth="1"/>
    <col min="4367" max="4367" width="9" style="14"/>
    <col min="4368" max="4369" width="4.625" style="14" customWidth="1"/>
    <col min="4370" max="4370" width="20.625" style="14" customWidth="1"/>
    <col min="4371" max="4371" width="4.625" style="14" customWidth="1"/>
    <col min="4372" max="4373" width="5.625" style="14" customWidth="1"/>
    <col min="4374" max="4611" width="9" style="14"/>
    <col min="4612" max="4612" width="5.625" style="14" customWidth="1"/>
    <col min="4613" max="4613" width="15.625" style="14" customWidth="1"/>
    <col min="4614" max="4614" width="4.625" style="14" customWidth="1"/>
    <col min="4615" max="4615" width="5.625" style="14" customWidth="1"/>
    <col min="4616" max="4616" width="15.625" style="14" customWidth="1"/>
    <col min="4617" max="4618" width="4.625" style="14" customWidth="1"/>
    <col min="4619" max="4619" width="15.625" style="14" customWidth="1"/>
    <col min="4620" max="4620" width="9.875" style="14" customWidth="1"/>
    <col min="4621" max="4622" width="4.625" style="14" customWidth="1"/>
    <col min="4623" max="4623" width="9" style="14"/>
    <col min="4624" max="4625" width="4.625" style="14" customWidth="1"/>
    <col min="4626" max="4626" width="20.625" style="14" customWidth="1"/>
    <col min="4627" max="4627" width="4.625" style="14" customWidth="1"/>
    <col min="4628" max="4629" width="5.625" style="14" customWidth="1"/>
    <col min="4630" max="4867" width="9" style="14"/>
    <col min="4868" max="4868" width="5.625" style="14" customWidth="1"/>
    <col min="4869" max="4869" width="15.625" style="14" customWidth="1"/>
    <col min="4870" max="4870" width="4.625" style="14" customWidth="1"/>
    <col min="4871" max="4871" width="5.625" style="14" customWidth="1"/>
    <col min="4872" max="4872" width="15.625" style="14" customWidth="1"/>
    <col min="4873" max="4874" width="4.625" style="14" customWidth="1"/>
    <col min="4875" max="4875" width="15.625" style="14" customWidth="1"/>
    <col min="4876" max="4876" width="9.875" style="14" customWidth="1"/>
    <col min="4877" max="4878" width="4.625" style="14" customWidth="1"/>
    <col min="4879" max="4879" width="9" style="14"/>
    <col min="4880" max="4881" width="4.625" style="14" customWidth="1"/>
    <col min="4882" max="4882" width="20.625" style="14" customWidth="1"/>
    <col min="4883" max="4883" width="4.625" style="14" customWidth="1"/>
    <col min="4884" max="4885" width="5.625" style="14" customWidth="1"/>
    <col min="4886" max="5123" width="9" style="14"/>
    <col min="5124" max="5124" width="5.625" style="14" customWidth="1"/>
    <col min="5125" max="5125" width="15.625" style="14" customWidth="1"/>
    <col min="5126" max="5126" width="4.625" style="14" customWidth="1"/>
    <col min="5127" max="5127" width="5.625" style="14" customWidth="1"/>
    <col min="5128" max="5128" width="15.625" style="14" customWidth="1"/>
    <col min="5129" max="5130" width="4.625" style="14" customWidth="1"/>
    <col min="5131" max="5131" width="15.625" style="14" customWidth="1"/>
    <col min="5132" max="5132" width="9.875" style="14" customWidth="1"/>
    <col min="5133" max="5134" width="4.625" style="14" customWidth="1"/>
    <col min="5135" max="5135" width="9" style="14"/>
    <col min="5136" max="5137" width="4.625" style="14" customWidth="1"/>
    <col min="5138" max="5138" width="20.625" style="14" customWidth="1"/>
    <col min="5139" max="5139" width="4.625" style="14" customWidth="1"/>
    <col min="5140" max="5141" width="5.625" style="14" customWidth="1"/>
    <col min="5142" max="5379" width="9" style="14"/>
    <col min="5380" max="5380" width="5.625" style="14" customWidth="1"/>
    <col min="5381" max="5381" width="15.625" style="14" customWidth="1"/>
    <col min="5382" max="5382" width="4.625" style="14" customWidth="1"/>
    <col min="5383" max="5383" width="5.625" style="14" customWidth="1"/>
    <col min="5384" max="5384" width="15.625" style="14" customWidth="1"/>
    <col min="5385" max="5386" width="4.625" style="14" customWidth="1"/>
    <col min="5387" max="5387" width="15.625" style="14" customWidth="1"/>
    <col min="5388" max="5388" width="9.875" style="14" customWidth="1"/>
    <col min="5389" max="5390" width="4.625" style="14" customWidth="1"/>
    <col min="5391" max="5391" width="9" style="14"/>
    <col min="5392" max="5393" width="4.625" style="14" customWidth="1"/>
    <col min="5394" max="5394" width="20.625" style="14" customWidth="1"/>
    <col min="5395" max="5395" width="4.625" style="14" customWidth="1"/>
    <col min="5396" max="5397" width="5.625" style="14" customWidth="1"/>
    <col min="5398" max="5635" width="9" style="14"/>
    <col min="5636" max="5636" width="5.625" style="14" customWidth="1"/>
    <col min="5637" max="5637" width="15.625" style="14" customWidth="1"/>
    <col min="5638" max="5638" width="4.625" style="14" customWidth="1"/>
    <col min="5639" max="5639" width="5.625" style="14" customWidth="1"/>
    <col min="5640" max="5640" width="15.625" style="14" customWidth="1"/>
    <col min="5641" max="5642" width="4.625" style="14" customWidth="1"/>
    <col min="5643" max="5643" width="15.625" style="14" customWidth="1"/>
    <col min="5644" max="5644" width="9.875" style="14" customWidth="1"/>
    <col min="5645" max="5646" width="4.625" style="14" customWidth="1"/>
    <col min="5647" max="5647" width="9" style="14"/>
    <col min="5648" max="5649" width="4.625" style="14" customWidth="1"/>
    <col min="5650" max="5650" width="20.625" style="14" customWidth="1"/>
    <col min="5651" max="5651" width="4.625" style="14" customWidth="1"/>
    <col min="5652" max="5653" width="5.625" style="14" customWidth="1"/>
    <col min="5654" max="5891" width="9" style="14"/>
    <col min="5892" max="5892" width="5.625" style="14" customWidth="1"/>
    <col min="5893" max="5893" width="15.625" style="14" customWidth="1"/>
    <col min="5894" max="5894" width="4.625" style="14" customWidth="1"/>
    <col min="5895" max="5895" width="5.625" style="14" customWidth="1"/>
    <col min="5896" max="5896" width="15.625" style="14" customWidth="1"/>
    <col min="5897" max="5898" width="4.625" style="14" customWidth="1"/>
    <col min="5899" max="5899" width="15.625" style="14" customWidth="1"/>
    <col min="5900" max="5900" width="9.875" style="14" customWidth="1"/>
    <col min="5901" max="5902" width="4.625" style="14" customWidth="1"/>
    <col min="5903" max="5903" width="9" style="14"/>
    <col min="5904" max="5905" width="4.625" style="14" customWidth="1"/>
    <col min="5906" max="5906" width="20.625" style="14" customWidth="1"/>
    <col min="5907" max="5907" width="4.625" style="14" customWidth="1"/>
    <col min="5908" max="5909" width="5.625" style="14" customWidth="1"/>
    <col min="5910" max="6147" width="9" style="14"/>
    <col min="6148" max="6148" width="5.625" style="14" customWidth="1"/>
    <col min="6149" max="6149" width="15.625" style="14" customWidth="1"/>
    <col min="6150" max="6150" width="4.625" style="14" customWidth="1"/>
    <col min="6151" max="6151" width="5.625" style="14" customWidth="1"/>
    <col min="6152" max="6152" width="15.625" style="14" customWidth="1"/>
    <col min="6153" max="6154" width="4.625" style="14" customWidth="1"/>
    <col min="6155" max="6155" width="15.625" style="14" customWidth="1"/>
    <col min="6156" max="6156" width="9.875" style="14" customWidth="1"/>
    <col min="6157" max="6158" width="4.625" style="14" customWidth="1"/>
    <col min="6159" max="6159" width="9" style="14"/>
    <col min="6160" max="6161" width="4.625" style="14" customWidth="1"/>
    <col min="6162" max="6162" width="20.625" style="14" customWidth="1"/>
    <col min="6163" max="6163" width="4.625" style="14" customWidth="1"/>
    <col min="6164" max="6165" width="5.625" style="14" customWidth="1"/>
    <col min="6166" max="6403" width="9" style="14"/>
    <col min="6404" max="6404" width="5.625" style="14" customWidth="1"/>
    <col min="6405" max="6405" width="15.625" style="14" customWidth="1"/>
    <col min="6406" max="6406" width="4.625" style="14" customWidth="1"/>
    <col min="6407" max="6407" width="5.625" style="14" customWidth="1"/>
    <col min="6408" max="6408" width="15.625" style="14" customWidth="1"/>
    <col min="6409" max="6410" width="4.625" style="14" customWidth="1"/>
    <col min="6411" max="6411" width="15.625" style="14" customWidth="1"/>
    <col min="6412" max="6412" width="9.875" style="14" customWidth="1"/>
    <col min="6413" max="6414" width="4.625" style="14" customWidth="1"/>
    <col min="6415" max="6415" width="9" style="14"/>
    <col min="6416" max="6417" width="4.625" style="14" customWidth="1"/>
    <col min="6418" max="6418" width="20.625" style="14" customWidth="1"/>
    <col min="6419" max="6419" width="4.625" style="14" customWidth="1"/>
    <col min="6420" max="6421" width="5.625" style="14" customWidth="1"/>
    <col min="6422" max="6659" width="9" style="14"/>
    <col min="6660" max="6660" width="5.625" style="14" customWidth="1"/>
    <col min="6661" max="6661" width="15.625" style="14" customWidth="1"/>
    <col min="6662" max="6662" width="4.625" style="14" customWidth="1"/>
    <col min="6663" max="6663" width="5.625" style="14" customWidth="1"/>
    <col min="6664" max="6664" width="15.625" style="14" customWidth="1"/>
    <col min="6665" max="6666" width="4.625" style="14" customWidth="1"/>
    <col min="6667" max="6667" width="15.625" style="14" customWidth="1"/>
    <col min="6668" max="6668" width="9.875" style="14" customWidth="1"/>
    <col min="6669" max="6670" width="4.625" style="14" customWidth="1"/>
    <col min="6671" max="6671" width="9" style="14"/>
    <col min="6672" max="6673" width="4.625" style="14" customWidth="1"/>
    <col min="6674" max="6674" width="20.625" style="14" customWidth="1"/>
    <col min="6675" max="6675" width="4.625" style="14" customWidth="1"/>
    <col min="6676" max="6677" width="5.625" style="14" customWidth="1"/>
    <col min="6678" max="6915" width="9" style="14"/>
    <col min="6916" max="6916" width="5.625" style="14" customWidth="1"/>
    <col min="6917" max="6917" width="15.625" style="14" customWidth="1"/>
    <col min="6918" max="6918" width="4.625" style="14" customWidth="1"/>
    <col min="6919" max="6919" width="5.625" style="14" customWidth="1"/>
    <col min="6920" max="6920" width="15.625" style="14" customWidth="1"/>
    <col min="6921" max="6922" width="4.625" style="14" customWidth="1"/>
    <col min="6923" max="6923" width="15.625" style="14" customWidth="1"/>
    <col min="6924" max="6924" width="9.875" style="14" customWidth="1"/>
    <col min="6925" max="6926" width="4.625" style="14" customWidth="1"/>
    <col min="6927" max="6927" width="9" style="14"/>
    <col min="6928" max="6929" width="4.625" style="14" customWidth="1"/>
    <col min="6930" max="6930" width="20.625" style="14" customWidth="1"/>
    <col min="6931" max="6931" width="4.625" style="14" customWidth="1"/>
    <col min="6932" max="6933" width="5.625" style="14" customWidth="1"/>
    <col min="6934" max="7171" width="9" style="14"/>
    <col min="7172" max="7172" width="5.625" style="14" customWidth="1"/>
    <col min="7173" max="7173" width="15.625" style="14" customWidth="1"/>
    <col min="7174" max="7174" width="4.625" style="14" customWidth="1"/>
    <col min="7175" max="7175" width="5.625" style="14" customWidth="1"/>
    <col min="7176" max="7176" width="15.625" style="14" customWidth="1"/>
    <col min="7177" max="7178" width="4.625" style="14" customWidth="1"/>
    <col min="7179" max="7179" width="15.625" style="14" customWidth="1"/>
    <col min="7180" max="7180" width="9.875" style="14" customWidth="1"/>
    <col min="7181" max="7182" width="4.625" style="14" customWidth="1"/>
    <col min="7183" max="7183" width="9" style="14"/>
    <col min="7184" max="7185" width="4.625" style="14" customWidth="1"/>
    <col min="7186" max="7186" width="20.625" style="14" customWidth="1"/>
    <col min="7187" max="7187" width="4.625" style="14" customWidth="1"/>
    <col min="7188" max="7189" width="5.625" style="14" customWidth="1"/>
    <col min="7190" max="7427" width="9" style="14"/>
    <col min="7428" max="7428" width="5.625" style="14" customWidth="1"/>
    <col min="7429" max="7429" width="15.625" style="14" customWidth="1"/>
    <col min="7430" max="7430" width="4.625" style="14" customWidth="1"/>
    <col min="7431" max="7431" width="5.625" style="14" customWidth="1"/>
    <col min="7432" max="7432" width="15.625" style="14" customWidth="1"/>
    <col min="7433" max="7434" width="4.625" style="14" customWidth="1"/>
    <col min="7435" max="7435" width="15.625" style="14" customWidth="1"/>
    <col min="7436" max="7436" width="9.875" style="14" customWidth="1"/>
    <col min="7437" max="7438" width="4.625" style="14" customWidth="1"/>
    <col min="7439" max="7439" width="9" style="14"/>
    <col min="7440" max="7441" width="4.625" style="14" customWidth="1"/>
    <col min="7442" max="7442" width="20.625" style="14" customWidth="1"/>
    <col min="7443" max="7443" width="4.625" style="14" customWidth="1"/>
    <col min="7444" max="7445" width="5.625" style="14" customWidth="1"/>
    <col min="7446" max="7683" width="9" style="14"/>
    <col min="7684" max="7684" width="5.625" style="14" customWidth="1"/>
    <col min="7685" max="7685" width="15.625" style="14" customWidth="1"/>
    <col min="7686" max="7686" width="4.625" style="14" customWidth="1"/>
    <col min="7687" max="7687" width="5.625" style="14" customWidth="1"/>
    <col min="7688" max="7688" width="15.625" style="14" customWidth="1"/>
    <col min="7689" max="7690" width="4.625" style="14" customWidth="1"/>
    <col min="7691" max="7691" width="15.625" style="14" customWidth="1"/>
    <col min="7692" max="7692" width="9.875" style="14" customWidth="1"/>
    <col min="7693" max="7694" width="4.625" style="14" customWidth="1"/>
    <col min="7695" max="7695" width="9" style="14"/>
    <col min="7696" max="7697" width="4.625" style="14" customWidth="1"/>
    <col min="7698" max="7698" width="20.625" style="14" customWidth="1"/>
    <col min="7699" max="7699" width="4.625" style="14" customWidth="1"/>
    <col min="7700" max="7701" width="5.625" style="14" customWidth="1"/>
    <col min="7702" max="7939" width="9" style="14"/>
    <col min="7940" max="7940" width="5.625" style="14" customWidth="1"/>
    <col min="7941" max="7941" width="15.625" style="14" customWidth="1"/>
    <col min="7942" max="7942" width="4.625" style="14" customWidth="1"/>
    <col min="7943" max="7943" width="5.625" style="14" customWidth="1"/>
    <col min="7944" max="7944" width="15.625" style="14" customWidth="1"/>
    <col min="7945" max="7946" width="4.625" style="14" customWidth="1"/>
    <col min="7947" max="7947" width="15.625" style="14" customWidth="1"/>
    <col min="7948" max="7948" width="9.875" style="14" customWidth="1"/>
    <col min="7949" max="7950" width="4.625" style="14" customWidth="1"/>
    <col min="7951" max="7951" width="9" style="14"/>
    <col min="7952" max="7953" width="4.625" style="14" customWidth="1"/>
    <col min="7954" max="7954" width="20.625" style="14" customWidth="1"/>
    <col min="7955" max="7955" width="4.625" style="14" customWidth="1"/>
    <col min="7956" max="7957" width="5.625" style="14" customWidth="1"/>
    <col min="7958" max="8195" width="9" style="14"/>
    <col min="8196" max="8196" width="5.625" style="14" customWidth="1"/>
    <col min="8197" max="8197" width="15.625" style="14" customWidth="1"/>
    <col min="8198" max="8198" width="4.625" style="14" customWidth="1"/>
    <col min="8199" max="8199" width="5.625" style="14" customWidth="1"/>
    <col min="8200" max="8200" width="15.625" style="14" customWidth="1"/>
    <col min="8201" max="8202" width="4.625" style="14" customWidth="1"/>
    <col min="8203" max="8203" width="15.625" style="14" customWidth="1"/>
    <col min="8204" max="8204" width="9.875" style="14" customWidth="1"/>
    <col min="8205" max="8206" width="4.625" style="14" customWidth="1"/>
    <col min="8207" max="8207" width="9" style="14"/>
    <col min="8208" max="8209" width="4.625" style="14" customWidth="1"/>
    <col min="8210" max="8210" width="20.625" style="14" customWidth="1"/>
    <col min="8211" max="8211" width="4.625" style="14" customWidth="1"/>
    <col min="8212" max="8213" width="5.625" style="14" customWidth="1"/>
    <col min="8214" max="8451" width="9" style="14"/>
    <col min="8452" max="8452" width="5.625" style="14" customWidth="1"/>
    <col min="8453" max="8453" width="15.625" style="14" customWidth="1"/>
    <col min="8454" max="8454" width="4.625" style="14" customWidth="1"/>
    <col min="8455" max="8455" width="5.625" style="14" customWidth="1"/>
    <col min="8456" max="8456" width="15.625" style="14" customWidth="1"/>
    <col min="8457" max="8458" width="4.625" style="14" customWidth="1"/>
    <col min="8459" max="8459" width="15.625" style="14" customWidth="1"/>
    <col min="8460" max="8460" width="9.875" style="14" customWidth="1"/>
    <col min="8461" max="8462" width="4.625" style="14" customWidth="1"/>
    <col min="8463" max="8463" width="9" style="14"/>
    <col min="8464" max="8465" width="4.625" style="14" customWidth="1"/>
    <col min="8466" max="8466" width="20.625" style="14" customWidth="1"/>
    <col min="8467" max="8467" width="4.625" style="14" customWidth="1"/>
    <col min="8468" max="8469" width="5.625" style="14" customWidth="1"/>
    <col min="8470" max="8707" width="9" style="14"/>
    <col min="8708" max="8708" width="5.625" style="14" customWidth="1"/>
    <col min="8709" max="8709" width="15.625" style="14" customWidth="1"/>
    <col min="8710" max="8710" width="4.625" style="14" customWidth="1"/>
    <col min="8711" max="8711" width="5.625" style="14" customWidth="1"/>
    <col min="8712" max="8712" width="15.625" style="14" customWidth="1"/>
    <col min="8713" max="8714" width="4.625" style="14" customWidth="1"/>
    <col min="8715" max="8715" width="15.625" style="14" customWidth="1"/>
    <col min="8716" max="8716" width="9.875" style="14" customWidth="1"/>
    <col min="8717" max="8718" width="4.625" style="14" customWidth="1"/>
    <col min="8719" max="8719" width="9" style="14"/>
    <col min="8720" max="8721" width="4.625" style="14" customWidth="1"/>
    <col min="8722" max="8722" width="20.625" style="14" customWidth="1"/>
    <col min="8723" max="8723" width="4.625" style="14" customWidth="1"/>
    <col min="8724" max="8725" width="5.625" style="14" customWidth="1"/>
    <col min="8726" max="8963" width="9" style="14"/>
    <col min="8964" max="8964" width="5.625" style="14" customWidth="1"/>
    <col min="8965" max="8965" width="15.625" style="14" customWidth="1"/>
    <col min="8966" max="8966" width="4.625" style="14" customWidth="1"/>
    <col min="8967" max="8967" width="5.625" style="14" customWidth="1"/>
    <col min="8968" max="8968" width="15.625" style="14" customWidth="1"/>
    <col min="8969" max="8970" width="4.625" style="14" customWidth="1"/>
    <col min="8971" max="8971" width="15.625" style="14" customWidth="1"/>
    <col min="8972" max="8972" width="9.875" style="14" customWidth="1"/>
    <col min="8973" max="8974" width="4.625" style="14" customWidth="1"/>
    <col min="8975" max="8975" width="9" style="14"/>
    <col min="8976" max="8977" width="4.625" style="14" customWidth="1"/>
    <col min="8978" max="8978" width="20.625" style="14" customWidth="1"/>
    <col min="8979" max="8979" width="4.625" style="14" customWidth="1"/>
    <col min="8980" max="8981" width="5.625" style="14" customWidth="1"/>
    <col min="8982" max="9219" width="9" style="14"/>
    <col min="9220" max="9220" width="5.625" style="14" customWidth="1"/>
    <col min="9221" max="9221" width="15.625" style="14" customWidth="1"/>
    <col min="9222" max="9222" width="4.625" style="14" customWidth="1"/>
    <col min="9223" max="9223" width="5.625" style="14" customWidth="1"/>
    <col min="9224" max="9224" width="15.625" style="14" customWidth="1"/>
    <col min="9225" max="9226" width="4.625" style="14" customWidth="1"/>
    <col min="9227" max="9227" width="15.625" style="14" customWidth="1"/>
    <col min="9228" max="9228" width="9.875" style="14" customWidth="1"/>
    <col min="9229" max="9230" width="4.625" style="14" customWidth="1"/>
    <col min="9231" max="9231" width="9" style="14"/>
    <col min="9232" max="9233" width="4.625" style="14" customWidth="1"/>
    <col min="9234" max="9234" width="20.625" style="14" customWidth="1"/>
    <col min="9235" max="9235" width="4.625" style="14" customWidth="1"/>
    <col min="9236" max="9237" width="5.625" style="14" customWidth="1"/>
    <col min="9238" max="9475" width="9" style="14"/>
    <col min="9476" max="9476" width="5.625" style="14" customWidth="1"/>
    <col min="9477" max="9477" width="15.625" style="14" customWidth="1"/>
    <col min="9478" max="9478" width="4.625" style="14" customWidth="1"/>
    <col min="9479" max="9479" width="5.625" style="14" customWidth="1"/>
    <col min="9480" max="9480" width="15.625" style="14" customWidth="1"/>
    <col min="9481" max="9482" width="4.625" style="14" customWidth="1"/>
    <col min="9483" max="9483" width="15.625" style="14" customWidth="1"/>
    <col min="9484" max="9484" width="9.875" style="14" customWidth="1"/>
    <col min="9485" max="9486" width="4.625" style="14" customWidth="1"/>
    <col min="9487" max="9487" width="9" style="14"/>
    <col min="9488" max="9489" width="4.625" style="14" customWidth="1"/>
    <col min="9490" max="9490" width="20.625" style="14" customWidth="1"/>
    <col min="9491" max="9491" width="4.625" style="14" customWidth="1"/>
    <col min="9492" max="9493" width="5.625" style="14" customWidth="1"/>
    <col min="9494" max="9731" width="9" style="14"/>
    <col min="9732" max="9732" width="5.625" style="14" customWidth="1"/>
    <col min="9733" max="9733" width="15.625" style="14" customWidth="1"/>
    <col min="9734" max="9734" width="4.625" style="14" customWidth="1"/>
    <col min="9735" max="9735" width="5.625" style="14" customWidth="1"/>
    <col min="9736" max="9736" width="15.625" style="14" customWidth="1"/>
    <col min="9737" max="9738" width="4.625" style="14" customWidth="1"/>
    <col min="9739" max="9739" width="15.625" style="14" customWidth="1"/>
    <col min="9740" max="9740" width="9.875" style="14" customWidth="1"/>
    <col min="9741" max="9742" width="4.625" style="14" customWidth="1"/>
    <col min="9743" max="9743" width="9" style="14"/>
    <col min="9744" max="9745" width="4.625" style="14" customWidth="1"/>
    <col min="9746" max="9746" width="20.625" style="14" customWidth="1"/>
    <col min="9747" max="9747" width="4.625" style="14" customWidth="1"/>
    <col min="9748" max="9749" width="5.625" style="14" customWidth="1"/>
    <col min="9750" max="9987" width="9" style="14"/>
    <col min="9988" max="9988" width="5.625" style="14" customWidth="1"/>
    <col min="9989" max="9989" width="15.625" style="14" customWidth="1"/>
    <col min="9990" max="9990" width="4.625" style="14" customWidth="1"/>
    <col min="9991" max="9991" width="5.625" style="14" customWidth="1"/>
    <col min="9992" max="9992" width="15.625" style="14" customWidth="1"/>
    <col min="9993" max="9994" width="4.625" style="14" customWidth="1"/>
    <col min="9995" max="9995" width="15.625" style="14" customWidth="1"/>
    <col min="9996" max="9996" width="9.875" style="14" customWidth="1"/>
    <col min="9997" max="9998" width="4.625" style="14" customWidth="1"/>
    <col min="9999" max="9999" width="9" style="14"/>
    <col min="10000" max="10001" width="4.625" style="14" customWidth="1"/>
    <col min="10002" max="10002" width="20.625" style="14" customWidth="1"/>
    <col min="10003" max="10003" width="4.625" style="14" customWidth="1"/>
    <col min="10004" max="10005" width="5.625" style="14" customWidth="1"/>
    <col min="10006" max="10243" width="9" style="14"/>
    <col min="10244" max="10244" width="5.625" style="14" customWidth="1"/>
    <col min="10245" max="10245" width="15.625" style="14" customWidth="1"/>
    <col min="10246" max="10246" width="4.625" style="14" customWidth="1"/>
    <col min="10247" max="10247" width="5.625" style="14" customWidth="1"/>
    <col min="10248" max="10248" width="15.625" style="14" customWidth="1"/>
    <col min="10249" max="10250" width="4.625" style="14" customWidth="1"/>
    <col min="10251" max="10251" width="15.625" style="14" customWidth="1"/>
    <col min="10252" max="10252" width="9.875" style="14" customWidth="1"/>
    <col min="10253" max="10254" width="4.625" style="14" customWidth="1"/>
    <col min="10255" max="10255" width="9" style="14"/>
    <col min="10256" max="10257" width="4.625" style="14" customWidth="1"/>
    <col min="10258" max="10258" width="20.625" style="14" customWidth="1"/>
    <col min="10259" max="10259" width="4.625" style="14" customWidth="1"/>
    <col min="10260" max="10261" width="5.625" style="14" customWidth="1"/>
    <col min="10262" max="10499" width="9" style="14"/>
    <col min="10500" max="10500" width="5.625" style="14" customWidth="1"/>
    <col min="10501" max="10501" width="15.625" style="14" customWidth="1"/>
    <col min="10502" max="10502" width="4.625" style="14" customWidth="1"/>
    <col min="10503" max="10503" width="5.625" style="14" customWidth="1"/>
    <col min="10504" max="10504" width="15.625" style="14" customWidth="1"/>
    <col min="10505" max="10506" width="4.625" style="14" customWidth="1"/>
    <col min="10507" max="10507" width="15.625" style="14" customWidth="1"/>
    <col min="10508" max="10508" width="9.875" style="14" customWidth="1"/>
    <col min="10509" max="10510" width="4.625" style="14" customWidth="1"/>
    <col min="10511" max="10511" width="9" style="14"/>
    <col min="10512" max="10513" width="4.625" style="14" customWidth="1"/>
    <col min="10514" max="10514" width="20.625" style="14" customWidth="1"/>
    <col min="10515" max="10515" width="4.625" style="14" customWidth="1"/>
    <col min="10516" max="10517" width="5.625" style="14" customWidth="1"/>
    <col min="10518" max="10755" width="9" style="14"/>
    <col min="10756" max="10756" width="5.625" style="14" customWidth="1"/>
    <col min="10757" max="10757" width="15.625" style="14" customWidth="1"/>
    <col min="10758" max="10758" width="4.625" style="14" customWidth="1"/>
    <col min="10759" max="10759" width="5.625" style="14" customWidth="1"/>
    <col min="10760" max="10760" width="15.625" style="14" customWidth="1"/>
    <col min="10761" max="10762" width="4.625" style="14" customWidth="1"/>
    <col min="10763" max="10763" width="15.625" style="14" customWidth="1"/>
    <col min="10764" max="10764" width="9.875" style="14" customWidth="1"/>
    <col min="10765" max="10766" width="4.625" style="14" customWidth="1"/>
    <col min="10767" max="10767" width="9" style="14"/>
    <col min="10768" max="10769" width="4.625" style="14" customWidth="1"/>
    <col min="10770" max="10770" width="20.625" style="14" customWidth="1"/>
    <col min="10771" max="10771" width="4.625" style="14" customWidth="1"/>
    <col min="10772" max="10773" width="5.625" style="14" customWidth="1"/>
    <col min="10774" max="11011" width="9" style="14"/>
    <col min="11012" max="11012" width="5.625" style="14" customWidth="1"/>
    <col min="11013" max="11013" width="15.625" style="14" customWidth="1"/>
    <col min="11014" max="11014" width="4.625" style="14" customWidth="1"/>
    <col min="11015" max="11015" width="5.625" style="14" customWidth="1"/>
    <col min="11016" max="11016" width="15.625" style="14" customWidth="1"/>
    <col min="11017" max="11018" width="4.625" style="14" customWidth="1"/>
    <col min="11019" max="11019" width="15.625" style="14" customWidth="1"/>
    <col min="11020" max="11020" width="9.875" style="14" customWidth="1"/>
    <col min="11021" max="11022" width="4.625" style="14" customWidth="1"/>
    <col min="11023" max="11023" width="9" style="14"/>
    <col min="11024" max="11025" width="4.625" style="14" customWidth="1"/>
    <col min="11026" max="11026" width="20.625" style="14" customWidth="1"/>
    <col min="11027" max="11027" width="4.625" style="14" customWidth="1"/>
    <col min="11028" max="11029" width="5.625" style="14" customWidth="1"/>
    <col min="11030" max="11267" width="9" style="14"/>
    <col min="11268" max="11268" width="5.625" style="14" customWidth="1"/>
    <col min="11269" max="11269" width="15.625" style="14" customWidth="1"/>
    <col min="11270" max="11270" width="4.625" style="14" customWidth="1"/>
    <col min="11271" max="11271" width="5.625" style="14" customWidth="1"/>
    <col min="11272" max="11272" width="15.625" style="14" customWidth="1"/>
    <col min="11273" max="11274" width="4.625" style="14" customWidth="1"/>
    <col min="11275" max="11275" width="15.625" style="14" customWidth="1"/>
    <col min="11276" max="11276" width="9.875" style="14" customWidth="1"/>
    <col min="11277" max="11278" width="4.625" style="14" customWidth="1"/>
    <col min="11279" max="11279" width="9" style="14"/>
    <col min="11280" max="11281" width="4.625" style="14" customWidth="1"/>
    <col min="11282" max="11282" width="20.625" style="14" customWidth="1"/>
    <col min="11283" max="11283" width="4.625" style="14" customWidth="1"/>
    <col min="11284" max="11285" width="5.625" style="14" customWidth="1"/>
    <col min="11286" max="11523" width="9" style="14"/>
    <col min="11524" max="11524" width="5.625" style="14" customWidth="1"/>
    <col min="11525" max="11525" width="15.625" style="14" customWidth="1"/>
    <col min="11526" max="11526" width="4.625" style="14" customWidth="1"/>
    <col min="11527" max="11527" width="5.625" style="14" customWidth="1"/>
    <col min="11528" max="11528" width="15.625" style="14" customWidth="1"/>
    <col min="11529" max="11530" width="4.625" style="14" customWidth="1"/>
    <col min="11531" max="11531" width="15.625" style="14" customWidth="1"/>
    <col min="11532" max="11532" width="9.875" style="14" customWidth="1"/>
    <col min="11533" max="11534" width="4.625" style="14" customWidth="1"/>
    <col min="11535" max="11535" width="9" style="14"/>
    <col min="11536" max="11537" width="4.625" style="14" customWidth="1"/>
    <col min="11538" max="11538" width="20.625" style="14" customWidth="1"/>
    <col min="11539" max="11539" width="4.625" style="14" customWidth="1"/>
    <col min="11540" max="11541" width="5.625" style="14" customWidth="1"/>
    <col min="11542" max="11779" width="9" style="14"/>
    <col min="11780" max="11780" width="5.625" style="14" customWidth="1"/>
    <col min="11781" max="11781" width="15.625" style="14" customWidth="1"/>
    <col min="11782" max="11782" width="4.625" style="14" customWidth="1"/>
    <col min="11783" max="11783" width="5.625" style="14" customWidth="1"/>
    <col min="11784" max="11784" width="15.625" style="14" customWidth="1"/>
    <col min="11785" max="11786" width="4.625" style="14" customWidth="1"/>
    <col min="11787" max="11787" width="15.625" style="14" customWidth="1"/>
    <col min="11788" max="11788" width="9.875" style="14" customWidth="1"/>
    <col min="11789" max="11790" width="4.625" style="14" customWidth="1"/>
    <col min="11791" max="11791" width="9" style="14"/>
    <col min="11792" max="11793" width="4.625" style="14" customWidth="1"/>
    <col min="11794" max="11794" width="20.625" style="14" customWidth="1"/>
    <col min="11795" max="11795" width="4.625" style="14" customWidth="1"/>
    <col min="11796" max="11797" width="5.625" style="14" customWidth="1"/>
    <col min="11798" max="12035" width="9" style="14"/>
    <col min="12036" max="12036" width="5.625" style="14" customWidth="1"/>
    <col min="12037" max="12037" width="15.625" style="14" customWidth="1"/>
    <col min="12038" max="12038" width="4.625" style="14" customWidth="1"/>
    <col min="12039" max="12039" width="5.625" style="14" customWidth="1"/>
    <col min="12040" max="12040" width="15.625" style="14" customWidth="1"/>
    <col min="12041" max="12042" width="4.625" style="14" customWidth="1"/>
    <col min="12043" max="12043" width="15.625" style="14" customWidth="1"/>
    <col min="12044" max="12044" width="9.875" style="14" customWidth="1"/>
    <col min="12045" max="12046" width="4.625" style="14" customWidth="1"/>
    <col min="12047" max="12047" width="9" style="14"/>
    <col min="12048" max="12049" width="4.625" style="14" customWidth="1"/>
    <col min="12050" max="12050" width="20.625" style="14" customWidth="1"/>
    <col min="12051" max="12051" width="4.625" style="14" customWidth="1"/>
    <col min="12052" max="12053" width="5.625" style="14" customWidth="1"/>
    <col min="12054" max="12291" width="9" style="14"/>
    <col min="12292" max="12292" width="5.625" style="14" customWidth="1"/>
    <col min="12293" max="12293" width="15.625" style="14" customWidth="1"/>
    <col min="12294" max="12294" width="4.625" style="14" customWidth="1"/>
    <col min="12295" max="12295" width="5.625" style="14" customWidth="1"/>
    <col min="12296" max="12296" width="15.625" style="14" customWidth="1"/>
    <col min="12297" max="12298" width="4.625" style="14" customWidth="1"/>
    <col min="12299" max="12299" width="15.625" style="14" customWidth="1"/>
    <col min="12300" max="12300" width="9.875" style="14" customWidth="1"/>
    <col min="12301" max="12302" width="4.625" style="14" customWidth="1"/>
    <col min="12303" max="12303" width="9" style="14"/>
    <col min="12304" max="12305" width="4.625" style="14" customWidth="1"/>
    <col min="12306" max="12306" width="20.625" style="14" customWidth="1"/>
    <col min="12307" max="12307" width="4.625" style="14" customWidth="1"/>
    <col min="12308" max="12309" width="5.625" style="14" customWidth="1"/>
    <col min="12310" max="12547" width="9" style="14"/>
    <col min="12548" max="12548" width="5.625" style="14" customWidth="1"/>
    <col min="12549" max="12549" width="15.625" style="14" customWidth="1"/>
    <col min="12550" max="12550" width="4.625" style="14" customWidth="1"/>
    <col min="12551" max="12551" width="5.625" style="14" customWidth="1"/>
    <col min="12552" max="12552" width="15.625" style="14" customWidth="1"/>
    <col min="12553" max="12554" width="4.625" style="14" customWidth="1"/>
    <col min="12555" max="12555" width="15.625" style="14" customWidth="1"/>
    <col min="12556" max="12556" width="9.875" style="14" customWidth="1"/>
    <col min="12557" max="12558" width="4.625" style="14" customWidth="1"/>
    <col min="12559" max="12559" width="9" style="14"/>
    <col min="12560" max="12561" width="4.625" style="14" customWidth="1"/>
    <col min="12562" max="12562" width="20.625" style="14" customWidth="1"/>
    <col min="12563" max="12563" width="4.625" style="14" customWidth="1"/>
    <col min="12564" max="12565" width="5.625" style="14" customWidth="1"/>
    <col min="12566" max="12803" width="9" style="14"/>
    <col min="12804" max="12804" width="5.625" style="14" customWidth="1"/>
    <col min="12805" max="12805" width="15.625" style="14" customWidth="1"/>
    <col min="12806" max="12806" width="4.625" style="14" customWidth="1"/>
    <col min="12807" max="12807" width="5.625" style="14" customWidth="1"/>
    <col min="12808" max="12808" width="15.625" style="14" customWidth="1"/>
    <col min="12809" max="12810" width="4.625" style="14" customWidth="1"/>
    <col min="12811" max="12811" width="15.625" style="14" customWidth="1"/>
    <col min="12812" max="12812" width="9.875" style="14" customWidth="1"/>
    <col min="12813" max="12814" width="4.625" style="14" customWidth="1"/>
    <col min="12815" max="12815" width="9" style="14"/>
    <col min="12816" max="12817" width="4.625" style="14" customWidth="1"/>
    <col min="12818" max="12818" width="20.625" style="14" customWidth="1"/>
    <col min="12819" max="12819" width="4.625" style="14" customWidth="1"/>
    <col min="12820" max="12821" width="5.625" style="14" customWidth="1"/>
    <col min="12822" max="13059" width="9" style="14"/>
    <col min="13060" max="13060" width="5.625" style="14" customWidth="1"/>
    <col min="13061" max="13061" width="15.625" style="14" customWidth="1"/>
    <col min="13062" max="13062" width="4.625" style="14" customWidth="1"/>
    <col min="13063" max="13063" width="5.625" style="14" customWidth="1"/>
    <col min="13064" max="13064" width="15.625" style="14" customWidth="1"/>
    <col min="13065" max="13066" width="4.625" style="14" customWidth="1"/>
    <col min="13067" max="13067" width="15.625" style="14" customWidth="1"/>
    <col min="13068" max="13068" width="9.875" style="14" customWidth="1"/>
    <col min="13069" max="13070" width="4.625" style="14" customWidth="1"/>
    <col min="13071" max="13071" width="9" style="14"/>
    <col min="13072" max="13073" width="4.625" style="14" customWidth="1"/>
    <col min="13074" max="13074" width="20.625" style="14" customWidth="1"/>
    <col min="13075" max="13075" width="4.625" style="14" customWidth="1"/>
    <col min="13076" max="13077" width="5.625" style="14" customWidth="1"/>
    <col min="13078" max="13315" width="9" style="14"/>
    <col min="13316" max="13316" width="5.625" style="14" customWidth="1"/>
    <col min="13317" max="13317" width="15.625" style="14" customWidth="1"/>
    <col min="13318" max="13318" width="4.625" style="14" customWidth="1"/>
    <col min="13319" max="13319" width="5.625" style="14" customWidth="1"/>
    <col min="13320" max="13320" width="15.625" style="14" customWidth="1"/>
    <col min="13321" max="13322" width="4.625" style="14" customWidth="1"/>
    <col min="13323" max="13323" width="15.625" style="14" customWidth="1"/>
    <col min="13324" max="13324" width="9.875" style="14" customWidth="1"/>
    <col min="13325" max="13326" width="4.625" style="14" customWidth="1"/>
    <col min="13327" max="13327" width="9" style="14"/>
    <col min="13328" max="13329" width="4.625" style="14" customWidth="1"/>
    <col min="13330" max="13330" width="20.625" style="14" customWidth="1"/>
    <col min="13331" max="13331" width="4.625" style="14" customWidth="1"/>
    <col min="13332" max="13333" width="5.625" style="14" customWidth="1"/>
    <col min="13334" max="13571" width="9" style="14"/>
    <col min="13572" max="13572" width="5.625" style="14" customWidth="1"/>
    <col min="13573" max="13573" width="15.625" style="14" customWidth="1"/>
    <col min="13574" max="13574" width="4.625" style="14" customWidth="1"/>
    <col min="13575" max="13575" width="5.625" style="14" customWidth="1"/>
    <col min="13576" max="13576" width="15.625" style="14" customWidth="1"/>
    <col min="13577" max="13578" width="4.625" style="14" customWidth="1"/>
    <col min="13579" max="13579" width="15.625" style="14" customWidth="1"/>
    <col min="13580" max="13580" width="9.875" style="14" customWidth="1"/>
    <col min="13581" max="13582" width="4.625" style="14" customWidth="1"/>
    <col min="13583" max="13583" width="9" style="14"/>
    <col min="13584" max="13585" width="4.625" style="14" customWidth="1"/>
    <col min="13586" max="13586" width="20.625" style="14" customWidth="1"/>
    <col min="13587" max="13587" width="4.625" style="14" customWidth="1"/>
    <col min="13588" max="13589" width="5.625" style="14" customWidth="1"/>
    <col min="13590" max="13827" width="9" style="14"/>
    <col min="13828" max="13828" width="5.625" style="14" customWidth="1"/>
    <col min="13829" max="13829" width="15.625" style="14" customWidth="1"/>
    <col min="13830" max="13830" width="4.625" style="14" customWidth="1"/>
    <col min="13831" max="13831" width="5.625" style="14" customWidth="1"/>
    <col min="13832" max="13832" width="15.625" style="14" customWidth="1"/>
    <col min="13833" max="13834" width="4.625" style="14" customWidth="1"/>
    <col min="13835" max="13835" width="15.625" style="14" customWidth="1"/>
    <col min="13836" max="13836" width="9.875" style="14" customWidth="1"/>
    <col min="13837" max="13838" width="4.625" style="14" customWidth="1"/>
    <col min="13839" max="13839" width="9" style="14"/>
    <col min="13840" max="13841" width="4.625" style="14" customWidth="1"/>
    <col min="13842" max="13842" width="20.625" style="14" customWidth="1"/>
    <col min="13843" max="13843" width="4.625" style="14" customWidth="1"/>
    <col min="13844" max="13845" width="5.625" style="14" customWidth="1"/>
    <col min="13846" max="14083" width="9" style="14"/>
    <col min="14084" max="14084" width="5.625" style="14" customWidth="1"/>
    <col min="14085" max="14085" width="15.625" style="14" customWidth="1"/>
    <col min="14086" max="14086" width="4.625" style="14" customWidth="1"/>
    <col min="14087" max="14087" width="5.625" style="14" customWidth="1"/>
    <col min="14088" max="14088" width="15.625" style="14" customWidth="1"/>
    <col min="14089" max="14090" width="4.625" style="14" customWidth="1"/>
    <col min="14091" max="14091" width="15.625" style="14" customWidth="1"/>
    <col min="14092" max="14092" width="9.875" style="14" customWidth="1"/>
    <col min="14093" max="14094" width="4.625" style="14" customWidth="1"/>
    <col min="14095" max="14095" width="9" style="14"/>
    <col min="14096" max="14097" width="4.625" style="14" customWidth="1"/>
    <col min="14098" max="14098" width="20.625" style="14" customWidth="1"/>
    <col min="14099" max="14099" width="4.625" style="14" customWidth="1"/>
    <col min="14100" max="14101" width="5.625" style="14" customWidth="1"/>
    <col min="14102" max="14339" width="9" style="14"/>
    <col min="14340" max="14340" width="5.625" style="14" customWidth="1"/>
    <col min="14341" max="14341" width="15.625" style="14" customWidth="1"/>
    <col min="14342" max="14342" width="4.625" style="14" customWidth="1"/>
    <col min="14343" max="14343" width="5.625" style="14" customWidth="1"/>
    <col min="14344" max="14344" width="15.625" style="14" customWidth="1"/>
    <col min="14345" max="14346" width="4.625" style="14" customWidth="1"/>
    <col min="14347" max="14347" width="15.625" style="14" customWidth="1"/>
    <col min="14348" max="14348" width="9.875" style="14" customWidth="1"/>
    <col min="14349" max="14350" width="4.625" style="14" customWidth="1"/>
    <col min="14351" max="14351" width="9" style="14"/>
    <col min="14352" max="14353" width="4.625" style="14" customWidth="1"/>
    <col min="14354" max="14354" width="20.625" style="14" customWidth="1"/>
    <col min="14355" max="14355" width="4.625" style="14" customWidth="1"/>
    <col min="14356" max="14357" width="5.625" style="14" customWidth="1"/>
    <col min="14358" max="14595" width="9" style="14"/>
    <col min="14596" max="14596" width="5.625" style="14" customWidth="1"/>
    <col min="14597" max="14597" width="15.625" style="14" customWidth="1"/>
    <col min="14598" max="14598" width="4.625" style="14" customWidth="1"/>
    <col min="14599" max="14599" width="5.625" style="14" customWidth="1"/>
    <col min="14600" max="14600" width="15.625" style="14" customWidth="1"/>
    <col min="14601" max="14602" width="4.625" style="14" customWidth="1"/>
    <col min="14603" max="14603" width="15.625" style="14" customWidth="1"/>
    <col min="14604" max="14604" width="9.875" style="14" customWidth="1"/>
    <col min="14605" max="14606" width="4.625" style="14" customWidth="1"/>
    <col min="14607" max="14607" width="9" style="14"/>
    <col min="14608" max="14609" width="4.625" style="14" customWidth="1"/>
    <col min="14610" max="14610" width="20.625" style="14" customWidth="1"/>
    <col min="14611" max="14611" width="4.625" style="14" customWidth="1"/>
    <col min="14612" max="14613" width="5.625" style="14" customWidth="1"/>
    <col min="14614" max="14851" width="9" style="14"/>
    <col min="14852" max="14852" width="5.625" style="14" customWidth="1"/>
    <col min="14853" max="14853" width="15.625" style="14" customWidth="1"/>
    <col min="14854" max="14854" width="4.625" style="14" customWidth="1"/>
    <col min="14855" max="14855" width="5.625" style="14" customWidth="1"/>
    <col min="14856" max="14856" width="15.625" style="14" customWidth="1"/>
    <col min="14857" max="14858" width="4.625" style="14" customWidth="1"/>
    <col min="14859" max="14859" width="15.625" style="14" customWidth="1"/>
    <col min="14860" max="14860" width="9.875" style="14" customWidth="1"/>
    <col min="14861" max="14862" width="4.625" style="14" customWidth="1"/>
    <col min="14863" max="14863" width="9" style="14"/>
    <col min="14864" max="14865" width="4.625" style="14" customWidth="1"/>
    <col min="14866" max="14866" width="20.625" style="14" customWidth="1"/>
    <col min="14867" max="14867" width="4.625" style="14" customWidth="1"/>
    <col min="14868" max="14869" width="5.625" style="14" customWidth="1"/>
    <col min="14870" max="15107" width="9" style="14"/>
    <col min="15108" max="15108" width="5.625" style="14" customWidth="1"/>
    <col min="15109" max="15109" width="15.625" style="14" customWidth="1"/>
    <col min="15110" max="15110" width="4.625" style="14" customWidth="1"/>
    <col min="15111" max="15111" width="5.625" style="14" customWidth="1"/>
    <col min="15112" max="15112" width="15.625" style="14" customWidth="1"/>
    <col min="15113" max="15114" width="4.625" style="14" customWidth="1"/>
    <col min="15115" max="15115" width="15.625" style="14" customWidth="1"/>
    <col min="15116" max="15116" width="9.875" style="14" customWidth="1"/>
    <col min="15117" max="15118" width="4.625" style="14" customWidth="1"/>
    <col min="15119" max="15119" width="9" style="14"/>
    <col min="15120" max="15121" width="4.625" style="14" customWidth="1"/>
    <col min="15122" max="15122" width="20.625" style="14" customWidth="1"/>
    <col min="15123" max="15123" width="4.625" style="14" customWidth="1"/>
    <col min="15124" max="15125" width="5.625" style="14" customWidth="1"/>
    <col min="15126" max="15363" width="9" style="14"/>
    <col min="15364" max="15364" width="5.625" style="14" customWidth="1"/>
    <col min="15365" max="15365" width="15.625" style="14" customWidth="1"/>
    <col min="15366" max="15366" width="4.625" style="14" customWidth="1"/>
    <col min="15367" max="15367" width="5.625" style="14" customWidth="1"/>
    <col min="15368" max="15368" width="15.625" style="14" customWidth="1"/>
    <col min="15369" max="15370" width="4.625" style="14" customWidth="1"/>
    <col min="15371" max="15371" width="15.625" style="14" customWidth="1"/>
    <col min="15372" max="15372" width="9.875" style="14" customWidth="1"/>
    <col min="15373" max="15374" width="4.625" style="14" customWidth="1"/>
    <col min="15375" max="15375" width="9" style="14"/>
    <col min="15376" max="15377" width="4.625" style="14" customWidth="1"/>
    <col min="15378" max="15378" width="20.625" style="14" customWidth="1"/>
    <col min="15379" max="15379" width="4.625" style="14" customWidth="1"/>
    <col min="15380" max="15381" width="5.625" style="14" customWidth="1"/>
    <col min="15382" max="15619" width="9" style="14"/>
    <col min="15620" max="15620" width="5.625" style="14" customWidth="1"/>
    <col min="15621" max="15621" width="15.625" style="14" customWidth="1"/>
    <col min="15622" max="15622" width="4.625" style="14" customWidth="1"/>
    <col min="15623" max="15623" width="5.625" style="14" customWidth="1"/>
    <col min="15624" max="15624" width="15.625" style="14" customWidth="1"/>
    <col min="15625" max="15626" width="4.625" style="14" customWidth="1"/>
    <col min="15627" max="15627" width="15.625" style="14" customWidth="1"/>
    <col min="15628" max="15628" width="9.875" style="14" customWidth="1"/>
    <col min="15629" max="15630" width="4.625" style="14" customWidth="1"/>
    <col min="15631" max="15631" width="9" style="14"/>
    <col min="15632" max="15633" width="4.625" style="14" customWidth="1"/>
    <col min="15634" max="15634" width="20.625" style="14" customWidth="1"/>
    <col min="15635" max="15635" width="4.625" style="14" customWidth="1"/>
    <col min="15636" max="15637" width="5.625" style="14" customWidth="1"/>
    <col min="15638" max="15875" width="9" style="14"/>
    <col min="15876" max="15876" width="5.625" style="14" customWidth="1"/>
    <col min="15877" max="15877" width="15.625" style="14" customWidth="1"/>
    <col min="15878" max="15878" width="4.625" style="14" customWidth="1"/>
    <col min="15879" max="15879" width="5.625" style="14" customWidth="1"/>
    <col min="15880" max="15880" width="15.625" style="14" customWidth="1"/>
    <col min="15881" max="15882" width="4.625" style="14" customWidth="1"/>
    <col min="15883" max="15883" width="15.625" style="14" customWidth="1"/>
    <col min="15884" max="15884" width="9.875" style="14" customWidth="1"/>
    <col min="15885" max="15886" width="4.625" style="14" customWidth="1"/>
    <col min="15887" max="15887" width="9" style="14"/>
    <col min="15888" max="15889" width="4.625" style="14" customWidth="1"/>
    <col min="15890" max="15890" width="20.625" style="14" customWidth="1"/>
    <col min="15891" max="15891" width="4.625" style="14" customWidth="1"/>
    <col min="15892" max="15893" width="5.625" style="14" customWidth="1"/>
    <col min="15894" max="16131" width="9" style="14"/>
    <col min="16132" max="16132" width="5.625" style="14" customWidth="1"/>
    <col min="16133" max="16133" width="15.625" style="14" customWidth="1"/>
    <col min="16134" max="16134" width="4.625" style="14" customWidth="1"/>
    <col min="16135" max="16135" width="5.625" style="14" customWidth="1"/>
    <col min="16136" max="16136" width="15.625" style="14" customWidth="1"/>
    <col min="16137" max="16138" width="4.625" style="14" customWidth="1"/>
    <col min="16139" max="16139" width="15.625" style="14" customWidth="1"/>
    <col min="16140" max="16140" width="9.875" style="14" customWidth="1"/>
    <col min="16141" max="16142" width="4.625" style="14" customWidth="1"/>
    <col min="16143" max="16143" width="9" style="14"/>
    <col min="16144" max="16145" width="4.625" style="14" customWidth="1"/>
    <col min="16146" max="16146" width="20.625" style="14" customWidth="1"/>
    <col min="16147" max="16147" width="4.625" style="14" customWidth="1"/>
    <col min="16148" max="16149" width="5.625" style="14" customWidth="1"/>
    <col min="16150" max="16384" width="9" style="14"/>
  </cols>
  <sheetData>
    <row r="1" spans="1:40" ht="17.25">
      <c r="A1" s="111" t="s">
        <v>20</v>
      </c>
      <c r="B1" s="72"/>
      <c r="C1" s="72"/>
      <c r="D1" s="72"/>
      <c r="E1" s="72"/>
      <c r="F1" s="72"/>
      <c r="G1" s="72"/>
      <c r="H1" s="230"/>
      <c r="I1" s="230"/>
      <c r="J1" s="230"/>
      <c r="K1" s="72"/>
      <c r="L1" s="73"/>
      <c r="M1" s="72"/>
      <c r="N1" s="72"/>
      <c r="O1" s="72"/>
      <c r="P1" s="73"/>
      <c r="Q1" s="72"/>
      <c r="R1" s="72"/>
      <c r="S1" s="72"/>
      <c r="T1" s="72"/>
      <c r="U1" s="72"/>
      <c r="V1" s="72"/>
    </row>
    <row r="2" spans="1:40">
      <c r="A2" s="72"/>
      <c r="B2" s="72"/>
      <c r="C2" s="72"/>
      <c r="D2" s="72"/>
      <c r="E2" s="72"/>
      <c r="F2" s="72"/>
      <c r="G2" s="72"/>
      <c r="H2" s="230"/>
      <c r="I2" s="230"/>
      <c r="J2" s="230"/>
      <c r="K2" s="72"/>
      <c r="L2" s="73"/>
      <c r="M2" s="72"/>
      <c r="N2" s="72"/>
      <c r="O2" s="72"/>
      <c r="P2" s="73"/>
      <c r="Q2" s="72"/>
      <c r="R2" s="72"/>
      <c r="S2" s="72"/>
      <c r="T2" s="72"/>
      <c r="U2" s="72"/>
      <c r="V2" s="72"/>
    </row>
    <row r="3" spans="1:40" ht="18" customHeight="1">
      <c r="A3" s="75"/>
      <c r="B3" s="75"/>
      <c r="C3" s="72"/>
      <c r="D3" s="243" t="s">
        <v>198</v>
      </c>
      <c r="E3" s="72"/>
      <c r="F3" s="72"/>
      <c r="G3" s="74"/>
      <c r="H3" s="231" t="s">
        <v>217</v>
      </c>
      <c r="I3" s="232"/>
      <c r="J3" s="232"/>
      <c r="K3" s="74"/>
      <c r="L3" s="243" t="s">
        <v>221</v>
      </c>
      <c r="M3" s="72"/>
      <c r="N3" s="72"/>
      <c r="O3" s="74"/>
      <c r="P3" s="245" t="s">
        <v>224</v>
      </c>
      <c r="Q3" s="74"/>
      <c r="R3" s="74"/>
      <c r="S3" s="243" t="s">
        <v>225</v>
      </c>
      <c r="T3" s="74"/>
      <c r="U3" s="72"/>
      <c r="V3" s="125" t="s">
        <v>223</v>
      </c>
      <c r="W3" s="126"/>
      <c r="X3" s="127"/>
      <c r="Y3" s="127"/>
      <c r="Z3" s="127"/>
      <c r="AA3" s="127"/>
      <c r="AB3" s="127"/>
      <c r="AC3" s="127"/>
      <c r="AD3" s="127"/>
      <c r="AE3" s="127"/>
      <c r="AF3" s="127"/>
      <c r="AG3" s="127"/>
      <c r="AH3" s="127"/>
      <c r="AI3" s="127"/>
      <c r="AJ3" s="127"/>
      <c r="AK3" s="127"/>
      <c r="AL3" s="127"/>
      <c r="AM3" s="127"/>
      <c r="AN3" s="127"/>
    </row>
    <row r="4" spans="1:40" ht="18" customHeight="1">
      <c r="A4" s="106"/>
      <c r="B4" s="106"/>
      <c r="C4" s="72"/>
      <c r="D4" s="241" t="s">
        <v>21</v>
      </c>
      <c r="E4" s="241" t="s">
        <v>2</v>
      </c>
      <c r="F4" s="242" t="s">
        <v>80</v>
      </c>
      <c r="G4" s="74"/>
      <c r="H4" s="233" t="s">
        <v>21</v>
      </c>
      <c r="I4" s="233" t="s">
        <v>22</v>
      </c>
      <c r="J4" s="233" t="s">
        <v>1</v>
      </c>
      <c r="K4" s="74"/>
      <c r="L4" s="233" t="s">
        <v>21</v>
      </c>
      <c r="M4" s="233" t="s">
        <v>22</v>
      </c>
      <c r="N4" s="233" t="s">
        <v>1</v>
      </c>
      <c r="O4" s="74"/>
      <c r="P4" s="241" t="s">
        <v>21</v>
      </c>
      <c r="Q4" s="241" t="s">
        <v>23</v>
      </c>
      <c r="R4" s="74"/>
      <c r="S4" s="241" t="s">
        <v>21</v>
      </c>
      <c r="T4" s="241" t="s">
        <v>24</v>
      </c>
      <c r="U4" s="72"/>
      <c r="V4" s="128"/>
      <c r="W4" s="129" t="s">
        <v>125</v>
      </c>
      <c r="X4" s="129"/>
      <c r="Y4" s="130" t="s">
        <v>126</v>
      </c>
      <c r="Z4" s="130" t="s">
        <v>127</v>
      </c>
      <c r="AA4" s="130" t="s">
        <v>128</v>
      </c>
      <c r="AB4" s="130" t="s">
        <v>129</v>
      </c>
      <c r="AC4" s="130" t="s">
        <v>130</v>
      </c>
      <c r="AD4" s="130" t="s">
        <v>131</v>
      </c>
      <c r="AE4" s="130" t="s">
        <v>132</v>
      </c>
      <c r="AF4" s="130" t="s">
        <v>133</v>
      </c>
      <c r="AG4" s="130" t="s">
        <v>134</v>
      </c>
      <c r="AH4" s="130" t="s">
        <v>135</v>
      </c>
      <c r="AI4" s="130" t="s">
        <v>136</v>
      </c>
      <c r="AJ4" s="130" t="s">
        <v>137</v>
      </c>
      <c r="AK4" s="130" t="s">
        <v>138</v>
      </c>
      <c r="AL4" s="130" t="s">
        <v>139</v>
      </c>
      <c r="AM4" s="130" t="s">
        <v>140</v>
      </c>
      <c r="AN4" s="130" t="s">
        <v>141</v>
      </c>
    </row>
    <row r="5" spans="1:40" ht="18" customHeight="1">
      <c r="A5" s="75"/>
      <c r="B5" s="75"/>
      <c r="C5" s="72"/>
      <c r="D5" s="76">
        <v>1</v>
      </c>
      <c r="E5" s="77" t="s">
        <v>73</v>
      </c>
      <c r="F5" s="397" t="s">
        <v>81</v>
      </c>
      <c r="G5" s="74"/>
      <c r="H5" s="234">
        <v>1</v>
      </c>
      <c r="I5" s="246" t="s">
        <v>206</v>
      </c>
      <c r="J5" s="403" t="s">
        <v>219</v>
      </c>
      <c r="K5" s="74"/>
      <c r="L5" s="234">
        <v>1</v>
      </c>
      <c r="M5" s="246" t="s">
        <v>206</v>
      </c>
      <c r="N5" s="403" t="s">
        <v>219</v>
      </c>
      <c r="O5" s="74"/>
      <c r="P5" s="76">
        <v>1</v>
      </c>
      <c r="Q5" s="78" t="s">
        <v>26</v>
      </c>
      <c r="R5" s="74"/>
      <c r="S5" s="76">
        <v>1</v>
      </c>
      <c r="T5" s="78" t="s">
        <v>27</v>
      </c>
      <c r="U5" s="72"/>
      <c r="V5" s="131" t="s">
        <v>142</v>
      </c>
      <c r="W5" s="132"/>
      <c r="X5" s="132"/>
      <c r="Y5" s="130" t="s">
        <v>143</v>
      </c>
      <c r="Z5" s="130" t="s">
        <v>144</v>
      </c>
      <c r="AA5" s="130" t="s">
        <v>145</v>
      </c>
      <c r="AB5" s="130" t="s">
        <v>146</v>
      </c>
      <c r="AC5" s="130" t="s">
        <v>147</v>
      </c>
      <c r="AD5" s="130" t="s">
        <v>148</v>
      </c>
      <c r="AE5" s="130" t="s">
        <v>149</v>
      </c>
      <c r="AF5" s="130" t="s">
        <v>150</v>
      </c>
      <c r="AG5" s="130" t="s">
        <v>151</v>
      </c>
      <c r="AH5" s="130" t="s">
        <v>152</v>
      </c>
      <c r="AI5" s="130" t="s">
        <v>153</v>
      </c>
      <c r="AJ5" s="130" t="s">
        <v>154</v>
      </c>
      <c r="AK5" s="130" t="s">
        <v>155</v>
      </c>
      <c r="AL5" s="130" t="s">
        <v>156</v>
      </c>
      <c r="AM5" s="130" t="s">
        <v>157</v>
      </c>
      <c r="AN5" s="130" t="s">
        <v>158</v>
      </c>
    </row>
    <row r="6" spans="1:40" ht="18" customHeight="1">
      <c r="A6" s="75"/>
      <c r="B6" s="75"/>
      <c r="C6" s="72"/>
      <c r="D6" s="76">
        <v>2</v>
      </c>
      <c r="E6" s="79" t="s">
        <v>74</v>
      </c>
      <c r="F6" s="398"/>
      <c r="G6" s="80"/>
      <c r="H6" s="234">
        <v>2</v>
      </c>
      <c r="I6" s="246" t="s">
        <v>207</v>
      </c>
      <c r="J6" s="404"/>
      <c r="K6" s="80"/>
      <c r="L6" s="234">
        <v>2</v>
      </c>
      <c r="M6" s="246" t="s">
        <v>207</v>
      </c>
      <c r="N6" s="404"/>
      <c r="O6" s="74"/>
      <c r="P6" s="76">
        <v>2</v>
      </c>
      <c r="Q6" s="78" t="s">
        <v>28</v>
      </c>
      <c r="R6" s="74"/>
      <c r="S6" s="76">
        <v>2</v>
      </c>
      <c r="T6" s="78" t="s">
        <v>29</v>
      </c>
      <c r="U6" s="72"/>
      <c r="V6" s="133" t="s">
        <v>159</v>
      </c>
      <c r="W6" s="134" t="s">
        <v>160</v>
      </c>
      <c r="X6" s="134" t="str">
        <f t="shared" ref="X6:X11" si="0">CONCATENATE(V6,W6)</f>
        <v>ｶﾞﾗｽﾊｳｽⅠ類木造</v>
      </c>
      <c r="Y6" s="135">
        <v>100</v>
      </c>
      <c r="Z6" s="135">
        <v>90</v>
      </c>
      <c r="AA6" s="135">
        <v>80</v>
      </c>
      <c r="AB6" s="135">
        <v>70</v>
      </c>
      <c r="AC6" s="135">
        <v>60</v>
      </c>
      <c r="AD6" s="135">
        <v>50</v>
      </c>
      <c r="AE6" s="135">
        <v>50</v>
      </c>
      <c r="AF6" s="135">
        <v>50</v>
      </c>
      <c r="AG6" s="135">
        <v>50</v>
      </c>
      <c r="AH6" s="135">
        <v>50</v>
      </c>
      <c r="AI6" s="135">
        <v>50</v>
      </c>
      <c r="AJ6" s="135">
        <v>50</v>
      </c>
      <c r="AK6" s="135">
        <v>50</v>
      </c>
      <c r="AL6" s="135">
        <v>50</v>
      </c>
      <c r="AM6" s="135">
        <v>50</v>
      </c>
      <c r="AN6" s="135">
        <v>50</v>
      </c>
    </row>
    <row r="7" spans="1:40" ht="18" customHeight="1">
      <c r="A7" s="75"/>
      <c r="B7" s="75"/>
      <c r="C7" s="72"/>
      <c r="D7" s="76">
        <v>3</v>
      </c>
      <c r="E7" s="81" t="s">
        <v>79</v>
      </c>
      <c r="F7" s="82" t="s">
        <v>82</v>
      </c>
      <c r="G7" s="80"/>
      <c r="H7" s="234">
        <v>3</v>
      </c>
      <c r="I7" s="246" t="s">
        <v>208</v>
      </c>
      <c r="J7" s="404"/>
      <c r="K7" s="80"/>
      <c r="L7" s="234">
        <v>3</v>
      </c>
      <c r="M7" s="246" t="s">
        <v>208</v>
      </c>
      <c r="N7" s="404"/>
      <c r="O7" s="74"/>
      <c r="P7" s="76">
        <v>3</v>
      </c>
      <c r="Q7" s="78" t="s">
        <v>30</v>
      </c>
      <c r="R7" s="74"/>
      <c r="S7" s="76">
        <v>3</v>
      </c>
      <c r="T7" s="78" t="s">
        <v>31</v>
      </c>
      <c r="U7" s="72"/>
      <c r="V7" s="133" t="s">
        <v>159</v>
      </c>
      <c r="W7" s="134" t="s">
        <v>161</v>
      </c>
      <c r="X7" s="134" t="str">
        <f t="shared" si="0"/>
        <v>ｶﾞﾗｽﾊｳｽⅡ類鉄骨</v>
      </c>
      <c r="Y7" s="135">
        <v>100</v>
      </c>
      <c r="Z7" s="135">
        <v>96</v>
      </c>
      <c r="AA7" s="135">
        <v>92</v>
      </c>
      <c r="AB7" s="135">
        <v>88</v>
      </c>
      <c r="AC7" s="136">
        <v>84</v>
      </c>
      <c r="AD7" s="135">
        <v>80</v>
      </c>
      <c r="AE7" s="135">
        <v>76</v>
      </c>
      <c r="AF7" s="135">
        <v>72</v>
      </c>
      <c r="AG7" s="135">
        <v>68</v>
      </c>
      <c r="AH7" s="135">
        <v>65</v>
      </c>
      <c r="AI7" s="135">
        <v>62</v>
      </c>
      <c r="AJ7" s="135">
        <v>59</v>
      </c>
      <c r="AK7" s="135">
        <v>56</v>
      </c>
      <c r="AL7" s="135">
        <v>53</v>
      </c>
      <c r="AM7" s="135">
        <v>50</v>
      </c>
      <c r="AN7" s="135">
        <v>50</v>
      </c>
    </row>
    <row r="8" spans="1:40" ht="18" customHeight="1">
      <c r="A8" s="75"/>
      <c r="B8" s="75"/>
      <c r="C8" s="72"/>
      <c r="D8" s="83"/>
      <c r="E8" s="84"/>
      <c r="F8" s="84"/>
      <c r="G8" s="80"/>
      <c r="H8" s="234">
        <v>4</v>
      </c>
      <c r="I8" s="246" t="s">
        <v>42</v>
      </c>
      <c r="J8" s="404"/>
      <c r="K8" s="80"/>
      <c r="L8" s="234">
        <v>4</v>
      </c>
      <c r="M8" s="246" t="s">
        <v>42</v>
      </c>
      <c r="N8" s="404"/>
      <c r="O8" s="74"/>
      <c r="P8" s="76">
        <v>4</v>
      </c>
      <c r="Q8" s="78" t="s">
        <v>124</v>
      </c>
      <c r="R8" s="83"/>
      <c r="S8" s="76">
        <v>4</v>
      </c>
      <c r="T8" s="85" t="s">
        <v>32</v>
      </c>
      <c r="U8" s="72"/>
      <c r="V8" s="137" t="s">
        <v>162</v>
      </c>
      <c r="W8" s="134" t="s">
        <v>160</v>
      </c>
      <c r="X8" s="134" t="str">
        <f t="shared" si="0"/>
        <v>ﾌﾟﾗｽﾁｯｸﾊｳｽⅠ類木造</v>
      </c>
      <c r="Y8" s="135">
        <v>100</v>
      </c>
      <c r="Z8" s="135">
        <v>90</v>
      </c>
      <c r="AA8" s="135">
        <v>80</v>
      </c>
      <c r="AB8" s="135">
        <v>70</v>
      </c>
      <c r="AC8" s="135">
        <v>60</v>
      </c>
      <c r="AD8" s="135">
        <v>50</v>
      </c>
      <c r="AE8" s="135">
        <v>50</v>
      </c>
      <c r="AF8" s="135">
        <v>50</v>
      </c>
      <c r="AG8" s="135">
        <v>50</v>
      </c>
      <c r="AH8" s="135">
        <v>50</v>
      </c>
      <c r="AI8" s="135">
        <v>50</v>
      </c>
      <c r="AJ8" s="135">
        <v>50</v>
      </c>
      <c r="AK8" s="135">
        <v>50</v>
      </c>
      <c r="AL8" s="135">
        <v>50</v>
      </c>
      <c r="AM8" s="135">
        <v>50</v>
      </c>
      <c r="AN8" s="135">
        <v>50</v>
      </c>
    </row>
    <row r="9" spans="1:40" ht="18" customHeight="1">
      <c r="A9" s="75"/>
      <c r="B9" s="75"/>
      <c r="C9" s="72"/>
      <c r="D9" s="244" t="s">
        <v>199</v>
      </c>
      <c r="E9" s="112"/>
      <c r="F9" s="84"/>
      <c r="G9" s="84"/>
      <c r="H9" s="234">
        <v>5</v>
      </c>
      <c r="I9" s="246" t="s">
        <v>209</v>
      </c>
      <c r="J9" s="404"/>
      <c r="K9" s="84"/>
      <c r="L9" s="234">
        <v>5</v>
      </c>
      <c r="M9" s="246" t="s">
        <v>209</v>
      </c>
      <c r="N9" s="404"/>
      <c r="O9" s="86"/>
      <c r="P9" s="87">
        <v>5</v>
      </c>
      <c r="Q9" s="79" t="s">
        <v>33</v>
      </c>
      <c r="R9" s="88"/>
      <c r="S9" s="76">
        <v>5</v>
      </c>
      <c r="T9" s="85" t="s">
        <v>34</v>
      </c>
      <c r="U9" s="72"/>
      <c r="V9" s="137" t="s">
        <v>162</v>
      </c>
      <c r="W9" s="138" t="s">
        <v>263</v>
      </c>
      <c r="X9" s="134" t="str">
        <f t="shared" si="0"/>
        <v>ﾌﾟﾗｽﾁｯｸﾊｳｽⅡ類ﾊﾟｲﾌﾟ</v>
      </c>
      <c r="Y9" s="135">
        <v>100</v>
      </c>
      <c r="Z9" s="135">
        <v>95</v>
      </c>
      <c r="AA9" s="135">
        <v>90</v>
      </c>
      <c r="AB9" s="135">
        <v>85</v>
      </c>
      <c r="AC9" s="135">
        <v>80</v>
      </c>
      <c r="AD9" s="135">
        <v>75</v>
      </c>
      <c r="AE9" s="135">
        <v>70</v>
      </c>
      <c r="AF9" s="135">
        <v>65</v>
      </c>
      <c r="AG9" s="135">
        <v>60</v>
      </c>
      <c r="AH9" s="135">
        <v>55</v>
      </c>
      <c r="AI9" s="135">
        <v>50</v>
      </c>
      <c r="AJ9" s="135">
        <v>50</v>
      </c>
      <c r="AK9" s="135">
        <v>50</v>
      </c>
      <c r="AL9" s="135">
        <v>50</v>
      </c>
      <c r="AM9" s="135">
        <v>50</v>
      </c>
      <c r="AN9" s="135">
        <v>50</v>
      </c>
    </row>
    <row r="10" spans="1:40" ht="18" customHeight="1">
      <c r="A10" s="75"/>
      <c r="B10" s="75"/>
      <c r="C10" s="72"/>
      <c r="D10" s="240" t="s">
        <v>21</v>
      </c>
      <c r="E10" s="240" t="s">
        <v>2</v>
      </c>
      <c r="F10" s="242" t="s">
        <v>1</v>
      </c>
      <c r="G10" s="84"/>
      <c r="H10" s="234">
        <v>6</v>
      </c>
      <c r="I10" s="246" t="s">
        <v>210</v>
      </c>
      <c r="J10" s="405"/>
      <c r="K10" s="84"/>
      <c r="L10" s="234">
        <v>6</v>
      </c>
      <c r="M10" s="246" t="s">
        <v>210</v>
      </c>
      <c r="N10" s="405"/>
      <c r="O10" s="86"/>
      <c r="P10" s="87">
        <v>6</v>
      </c>
      <c r="Q10" s="79" t="s">
        <v>35</v>
      </c>
      <c r="R10" s="88"/>
      <c r="S10" s="76">
        <v>6</v>
      </c>
      <c r="T10" s="78" t="s">
        <v>36</v>
      </c>
      <c r="U10" s="72"/>
      <c r="V10" s="137" t="s">
        <v>162</v>
      </c>
      <c r="W10" s="139" t="s">
        <v>163</v>
      </c>
      <c r="X10" s="134" t="str">
        <f t="shared" si="0"/>
        <v>ﾌﾟﾗｽﾁｯｸﾊｳｽⅢ類～Ⅴ類及びⅦ類鉄骨</v>
      </c>
      <c r="Y10" s="140">
        <v>100</v>
      </c>
      <c r="Z10" s="140">
        <v>96</v>
      </c>
      <c r="AA10" s="140">
        <v>92</v>
      </c>
      <c r="AB10" s="140">
        <v>88</v>
      </c>
      <c r="AC10" s="140">
        <v>84</v>
      </c>
      <c r="AD10" s="140">
        <v>80</v>
      </c>
      <c r="AE10" s="140">
        <v>76</v>
      </c>
      <c r="AF10" s="140">
        <v>72</v>
      </c>
      <c r="AG10" s="140">
        <v>68</v>
      </c>
      <c r="AH10" s="140">
        <v>65</v>
      </c>
      <c r="AI10" s="140">
        <v>62</v>
      </c>
      <c r="AJ10" s="140">
        <v>59</v>
      </c>
      <c r="AK10" s="140">
        <v>56</v>
      </c>
      <c r="AL10" s="140">
        <v>53</v>
      </c>
      <c r="AM10" s="140">
        <v>50</v>
      </c>
      <c r="AN10" s="140">
        <v>50</v>
      </c>
    </row>
    <row r="11" spans="1:40" ht="18" customHeight="1">
      <c r="A11" s="75"/>
      <c r="B11" s="75"/>
      <c r="C11" s="72"/>
      <c r="D11" s="226">
        <v>1</v>
      </c>
      <c r="E11" s="222" t="s">
        <v>99</v>
      </c>
      <c r="F11" s="4"/>
      <c r="G11" s="80"/>
      <c r="H11" s="234">
        <v>7</v>
      </c>
      <c r="I11" s="246" t="s">
        <v>43</v>
      </c>
      <c r="J11" s="406" t="s">
        <v>220</v>
      </c>
      <c r="K11" s="80"/>
      <c r="L11" s="234">
        <v>7</v>
      </c>
      <c r="M11" s="246" t="s">
        <v>43</v>
      </c>
      <c r="N11" s="406" t="s">
        <v>220</v>
      </c>
      <c r="O11" s="86"/>
      <c r="P11" s="87">
        <v>7</v>
      </c>
      <c r="Q11" s="79" t="s">
        <v>37</v>
      </c>
      <c r="R11" s="88"/>
      <c r="S11" s="76">
        <v>7</v>
      </c>
      <c r="T11" s="78" t="s">
        <v>38</v>
      </c>
      <c r="U11" s="72"/>
      <c r="V11" s="141" t="s">
        <v>164</v>
      </c>
      <c r="W11" s="142"/>
      <c r="X11" s="134" t="str">
        <f t="shared" si="0"/>
        <v>附帯施設</v>
      </c>
      <c r="Y11" s="143">
        <v>100</v>
      </c>
      <c r="Z11" s="143">
        <v>93</v>
      </c>
      <c r="AA11" s="143">
        <v>86</v>
      </c>
      <c r="AB11" s="143">
        <v>79</v>
      </c>
      <c r="AC11" s="143">
        <v>72</v>
      </c>
      <c r="AD11" s="143">
        <v>65</v>
      </c>
      <c r="AE11" s="143">
        <v>58</v>
      </c>
      <c r="AF11" s="143">
        <v>50</v>
      </c>
      <c r="AG11" s="143">
        <v>50</v>
      </c>
      <c r="AH11" s="143">
        <v>50</v>
      </c>
      <c r="AI11" s="143">
        <v>50</v>
      </c>
      <c r="AJ11" s="135">
        <v>50</v>
      </c>
      <c r="AK11" s="135">
        <v>50</v>
      </c>
      <c r="AL11" s="135">
        <v>50</v>
      </c>
      <c r="AM11" s="135">
        <v>50</v>
      </c>
      <c r="AN11" s="135">
        <v>50</v>
      </c>
    </row>
    <row r="12" spans="1:40" ht="18" customHeight="1">
      <c r="A12" s="75"/>
      <c r="B12" s="75"/>
      <c r="C12" s="72"/>
      <c r="D12" s="226">
        <v>2</v>
      </c>
      <c r="E12" s="222" t="s">
        <v>100</v>
      </c>
      <c r="F12" s="4"/>
      <c r="G12" s="86"/>
      <c r="H12" s="234">
        <v>8</v>
      </c>
      <c r="I12" s="246" t="s">
        <v>44</v>
      </c>
      <c r="J12" s="407"/>
      <c r="K12" s="86"/>
      <c r="L12" s="234">
        <v>8</v>
      </c>
      <c r="M12" s="246" t="s">
        <v>44</v>
      </c>
      <c r="N12" s="407"/>
      <c r="O12" s="86"/>
      <c r="P12" s="76">
        <v>8</v>
      </c>
      <c r="Q12" s="79" t="s">
        <v>39</v>
      </c>
      <c r="R12" s="88"/>
      <c r="S12" s="76">
        <v>8</v>
      </c>
      <c r="T12" s="89" t="s">
        <v>40</v>
      </c>
      <c r="U12" s="72"/>
      <c r="V12" s="106"/>
    </row>
    <row r="13" spans="1:40" ht="18" customHeight="1">
      <c r="A13" s="75"/>
      <c r="B13" s="75"/>
      <c r="C13" s="72"/>
      <c r="D13" s="226">
        <v>3</v>
      </c>
      <c r="E13" s="223" t="s">
        <v>101</v>
      </c>
      <c r="F13" s="89"/>
      <c r="G13" s="86"/>
      <c r="H13" s="234">
        <v>9</v>
      </c>
      <c r="I13" s="246" t="s">
        <v>45</v>
      </c>
      <c r="J13" s="407"/>
      <c r="K13" s="86"/>
      <c r="L13" s="234">
        <v>9</v>
      </c>
      <c r="M13" s="246" t="s">
        <v>45</v>
      </c>
      <c r="N13" s="407"/>
      <c r="O13" s="86"/>
      <c r="P13" s="76">
        <v>9</v>
      </c>
      <c r="Q13" s="79" t="s">
        <v>41</v>
      </c>
      <c r="R13" s="88"/>
      <c r="S13" s="86"/>
      <c r="T13" s="72"/>
      <c r="U13" s="72"/>
      <c r="V13" s="106"/>
    </row>
    <row r="14" spans="1:40" ht="18" customHeight="1">
      <c r="A14" s="75"/>
      <c r="B14" s="75"/>
      <c r="C14" s="72"/>
      <c r="D14" s="226">
        <v>4</v>
      </c>
      <c r="E14" s="223" t="s">
        <v>102</v>
      </c>
      <c r="F14" s="89"/>
      <c r="G14" s="86"/>
      <c r="H14" s="234">
        <v>10</v>
      </c>
      <c r="I14" s="246" t="s">
        <v>46</v>
      </c>
      <c r="J14" s="407"/>
      <c r="K14" s="86"/>
      <c r="L14" s="234">
        <v>10</v>
      </c>
      <c r="M14" s="246" t="s">
        <v>46</v>
      </c>
      <c r="N14" s="407"/>
      <c r="O14" s="86"/>
      <c r="P14" s="83"/>
      <c r="Q14" s="84"/>
      <c r="R14" s="88"/>
      <c r="S14" s="86"/>
      <c r="T14" s="72"/>
      <c r="U14" s="72"/>
      <c r="V14" s="106"/>
    </row>
    <row r="15" spans="1:40" ht="18" customHeight="1">
      <c r="A15" s="75"/>
      <c r="B15" s="75"/>
      <c r="C15" s="72"/>
      <c r="D15" s="226">
        <v>5</v>
      </c>
      <c r="E15" s="224" t="s">
        <v>103</v>
      </c>
      <c r="F15" s="89"/>
      <c r="G15" s="86"/>
      <c r="H15" s="234">
        <v>11</v>
      </c>
      <c r="I15" s="246" t="s">
        <v>47</v>
      </c>
      <c r="J15" s="407"/>
      <c r="K15" s="86"/>
      <c r="L15" s="234">
        <v>11</v>
      </c>
      <c r="M15" s="246" t="s">
        <v>47</v>
      </c>
      <c r="N15" s="407"/>
      <c r="O15" s="86"/>
      <c r="P15" s="83"/>
      <c r="Q15" s="80"/>
      <c r="R15" s="86"/>
      <c r="S15" s="86"/>
      <c r="T15" s="86"/>
      <c r="U15" s="72"/>
      <c r="V15" s="106"/>
    </row>
    <row r="16" spans="1:40" ht="18" customHeight="1">
      <c r="A16" s="75"/>
      <c r="B16" s="75"/>
      <c r="C16" s="72"/>
      <c r="D16" s="393">
        <v>6</v>
      </c>
      <c r="E16" s="395" t="s">
        <v>110</v>
      </c>
      <c r="F16" s="89"/>
      <c r="G16" s="86"/>
      <c r="H16" s="234">
        <v>12</v>
      </c>
      <c r="I16" s="246" t="s">
        <v>51</v>
      </c>
      <c r="J16" s="408"/>
      <c r="K16" s="86"/>
      <c r="L16" s="234">
        <v>12</v>
      </c>
      <c r="M16" s="246" t="s">
        <v>51</v>
      </c>
      <c r="N16" s="408"/>
      <c r="O16" s="86"/>
      <c r="P16" s="83"/>
      <c r="Q16" s="86"/>
      <c r="R16" s="86"/>
      <c r="S16" s="86"/>
      <c r="T16" s="86"/>
      <c r="U16" s="72"/>
      <c r="V16" s="106"/>
    </row>
    <row r="17" spans="1:22" ht="18" customHeight="1">
      <c r="A17" s="75"/>
      <c r="B17" s="75"/>
      <c r="C17" s="72"/>
      <c r="D17" s="394"/>
      <c r="E17" s="396"/>
      <c r="F17" s="89"/>
      <c r="G17" s="86"/>
      <c r="H17" s="234">
        <v>13</v>
      </c>
      <c r="I17" s="247" t="s">
        <v>52</v>
      </c>
      <c r="J17" s="249" t="s">
        <v>0</v>
      </c>
      <c r="K17" s="86"/>
      <c r="L17" s="234">
        <v>13</v>
      </c>
      <c r="M17" s="247" t="s">
        <v>52</v>
      </c>
      <c r="N17" s="249" t="s">
        <v>0</v>
      </c>
      <c r="O17" s="86"/>
      <c r="P17" s="83"/>
      <c r="Q17" s="86"/>
      <c r="R17" s="86"/>
      <c r="S17" s="86"/>
      <c r="T17" s="86"/>
      <c r="U17" s="72"/>
      <c r="V17" s="106"/>
    </row>
    <row r="18" spans="1:22" ht="18" customHeight="1">
      <c r="A18" s="75"/>
      <c r="B18" s="75"/>
      <c r="C18" s="72"/>
      <c r="D18" s="226">
        <v>7</v>
      </c>
      <c r="E18" s="225" t="s">
        <v>0</v>
      </c>
      <c r="F18" s="89"/>
      <c r="G18" s="86"/>
      <c r="H18" s="234">
        <v>14</v>
      </c>
      <c r="I18" s="246" t="s">
        <v>211</v>
      </c>
      <c r="J18" s="403" t="s">
        <v>25</v>
      </c>
      <c r="K18" s="86"/>
      <c r="L18" s="234">
        <v>14</v>
      </c>
      <c r="M18" s="246" t="s">
        <v>211</v>
      </c>
      <c r="N18" s="403" t="s">
        <v>25</v>
      </c>
      <c r="O18" s="86"/>
      <c r="P18" s="83"/>
      <c r="Q18" s="86"/>
      <c r="R18" s="86"/>
      <c r="S18" s="86"/>
      <c r="T18" s="86"/>
      <c r="U18" s="72"/>
      <c r="V18" s="106"/>
    </row>
    <row r="19" spans="1:22" ht="18" customHeight="1">
      <c r="A19" s="75"/>
      <c r="B19" s="75"/>
      <c r="C19" s="72"/>
      <c r="D19" s="72"/>
      <c r="E19" s="86"/>
      <c r="F19" s="86"/>
      <c r="G19" s="86"/>
      <c r="H19" s="234">
        <v>15</v>
      </c>
      <c r="I19" s="246" t="s">
        <v>212</v>
      </c>
      <c r="J19" s="404"/>
      <c r="K19" s="86"/>
      <c r="L19" s="234">
        <v>15</v>
      </c>
      <c r="M19" s="246" t="s">
        <v>212</v>
      </c>
      <c r="N19" s="404"/>
      <c r="O19" s="86"/>
      <c r="P19" s="83"/>
      <c r="Q19" s="86"/>
      <c r="R19" s="86"/>
      <c r="S19" s="86"/>
      <c r="T19" s="86"/>
      <c r="U19" s="72"/>
      <c r="V19" s="106"/>
    </row>
    <row r="20" spans="1:22" ht="18" customHeight="1">
      <c r="A20" s="75"/>
      <c r="B20" s="75"/>
      <c r="C20" s="72"/>
      <c r="D20" s="72"/>
      <c r="E20" s="86"/>
      <c r="F20" s="86"/>
      <c r="G20" s="86"/>
      <c r="H20" s="234">
        <v>16</v>
      </c>
      <c r="I20" s="246" t="s">
        <v>213</v>
      </c>
      <c r="J20" s="404"/>
      <c r="K20" s="86"/>
      <c r="L20" s="234">
        <v>16</v>
      </c>
      <c r="M20" s="246" t="s">
        <v>213</v>
      </c>
      <c r="N20" s="404"/>
      <c r="O20" s="86"/>
      <c r="P20" s="83"/>
      <c r="Q20" s="86"/>
      <c r="R20" s="86"/>
      <c r="S20" s="86"/>
      <c r="T20" s="86"/>
      <c r="U20" s="72"/>
      <c r="V20" s="106"/>
    </row>
    <row r="21" spans="1:22" ht="18" customHeight="1">
      <c r="A21" s="75"/>
      <c r="B21" s="75"/>
      <c r="C21" s="72"/>
      <c r="D21" s="72"/>
      <c r="E21" s="86"/>
      <c r="F21" s="86"/>
      <c r="G21" s="86"/>
      <c r="H21" s="234">
        <v>17</v>
      </c>
      <c r="I21" s="246" t="s">
        <v>214</v>
      </c>
      <c r="J21" s="404"/>
      <c r="K21" s="86"/>
      <c r="L21" s="234">
        <v>17</v>
      </c>
      <c r="M21" s="246" t="s">
        <v>214</v>
      </c>
      <c r="N21" s="404"/>
      <c r="O21" s="86"/>
      <c r="P21" s="83"/>
      <c r="Q21" s="86"/>
      <c r="R21" s="86"/>
      <c r="S21" s="86"/>
      <c r="T21" s="86"/>
      <c r="U21" s="72"/>
      <c r="V21" s="106"/>
    </row>
    <row r="22" spans="1:22" ht="18" customHeight="1">
      <c r="A22" s="86"/>
      <c r="B22" s="86"/>
      <c r="C22" s="72"/>
      <c r="D22" s="72"/>
      <c r="E22" s="86"/>
      <c r="F22" s="86"/>
      <c r="G22" s="86"/>
      <c r="H22" s="234">
        <v>18</v>
      </c>
      <c r="I22" s="246" t="s">
        <v>215</v>
      </c>
      <c r="J22" s="404"/>
      <c r="K22" s="86"/>
      <c r="L22" s="234">
        <v>18</v>
      </c>
      <c r="M22" s="246" t="s">
        <v>215</v>
      </c>
      <c r="N22" s="404"/>
      <c r="O22" s="86"/>
      <c r="P22" s="83"/>
      <c r="Q22" s="86"/>
      <c r="R22" s="86"/>
      <c r="S22" s="86"/>
      <c r="T22" s="86"/>
      <c r="U22" s="72"/>
      <c r="V22" s="106"/>
    </row>
    <row r="23" spans="1:22" ht="18" customHeight="1">
      <c r="A23" s="72"/>
      <c r="B23" s="72"/>
      <c r="C23" s="72"/>
      <c r="D23" s="72"/>
      <c r="E23" s="86"/>
      <c r="F23" s="86"/>
      <c r="G23" s="86"/>
      <c r="H23" s="234">
        <v>19</v>
      </c>
      <c r="I23" s="246" t="s">
        <v>216</v>
      </c>
      <c r="J23" s="405"/>
      <c r="K23" s="86"/>
      <c r="L23" s="234">
        <v>19</v>
      </c>
      <c r="M23" s="246" t="s">
        <v>216</v>
      </c>
      <c r="N23" s="405"/>
      <c r="O23" s="86"/>
      <c r="P23" s="83"/>
      <c r="Q23" s="86"/>
      <c r="R23" s="86"/>
      <c r="S23" s="86"/>
      <c r="T23" s="86"/>
      <c r="U23" s="72"/>
      <c r="V23" s="106"/>
    </row>
    <row r="24" spans="1:22" ht="18" customHeight="1">
      <c r="A24" s="72"/>
      <c r="B24" s="72"/>
      <c r="C24" s="72"/>
      <c r="D24" s="72"/>
      <c r="E24" s="86"/>
      <c r="F24" s="86"/>
      <c r="G24" s="86"/>
      <c r="H24" s="237"/>
      <c r="I24" s="239"/>
      <c r="J24" s="239"/>
      <c r="K24" s="86"/>
      <c r="L24" s="110">
        <v>20</v>
      </c>
      <c r="M24" s="89" t="s">
        <v>46</v>
      </c>
      <c r="N24" s="250"/>
      <c r="O24" s="72"/>
      <c r="P24" s="73"/>
      <c r="Q24" s="72"/>
      <c r="R24" s="72"/>
      <c r="S24" s="86"/>
      <c r="T24" s="86"/>
      <c r="U24" s="72"/>
      <c r="V24" s="106"/>
    </row>
    <row r="25" spans="1:22" ht="18" customHeight="1">
      <c r="A25" s="72"/>
      <c r="B25" s="72"/>
      <c r="C25" s="72"/>
      <c r="D25" s="72"/>
      <c r="E25" s="86"/>
      <c r="F25" s="86"/>
      <c r="G25" s="72"/>
      <c r="H25" s="231" t="s">
        <v>218</v>
      </c>
      <c r="I25" s="232"/>
      <c r="J25" s="232"/>
      <c r="K25" s="72"/>
      <c r="L25" s="110">
        <v>21</v>
      </c>
      <c r="M25" s="89" t="s">
        <v>47</v>
      </c>
      <c r="N25" s="250"/>
      <c r="O25" s="72"/>
      <c r="P25" s="73"/>
      <c r="Q25" s="72"/>
      <c r="R25" s="72"/>
      <c r="S25" s="86"/>
      <c r="T25" s="86"/>
      <c r="U25" s="72"/>
      <c r="V25" s="106"/>
    </row>
    <row r="26" spans="1:22" ht="18" customHeight="1">
      <c r="A26" s="72"/>
      <c r="B26" s="72"/>
      <c r="C26" s="72"/>
      <c r="D26" s="72"/>
      <c r="E26" s="86"/>
      <c r="F26" s="86"/>
      <c r="G26" s="72"/>
      <c r="H26" s="240" t="s">
        <v>21</v>
      </c>
      <c r="I26" s="240" t="s">
        <v>2</v>
      </c>
      <c r="J26" s="252"/>
      <c r="K26" s="72"/>
      <c r="L26" s="110">
        <v>22</v>
      </c>
      <c r="M26" s="89" t="s">
        <v>48</v>
      </c>
      <c r="N26" s="250"/>
      <c r="O26" s="72"/>
      <c r="P26" s="73"/>
      <c r="Q26" s="72"/>
      <c r="R26" s="72"/>
      <c r="S26" s="72"/>
      <c r="T26" s="72"/>
      <c r="U26" s="72"/>
      <c r="V26" s="106"/>
    </row>
    <row r="27" spans="1:22" ht="18" customHeight="1">
      <c r="A27" s="72"/>
      <c r="B27" s="72"/>
      <c r="C27" s="72"/>
      <c r="D27" s="72"/>
      <c r="E27" s="72"/>
      <c r="F27" s="72"/>
      <c r="G27" s="72"/>
      <c r="H27" s="234">
        <v>1</v>
      </c>
      <c r="I27" s="235" t="s">
        <v>202</v>
      </c>
      <c r="J27" s="253"/>
      <c r="K27" s="72"/>
      <c r="L27" s="110">
        <v>23</v>
      </c>
      <c r="M27" s="89" t="s">
        <v>49</v>
      </c>
      <c r="N27" s="250"/>
      <c r="O27" s="72"/>
      <c r="P27" s="73"/>
      <c r="Q27" s="72"/>
      <c r="R27" s="72"/>
      <c r="S27" s="72"/>
      <c r="T27" s="72"/>
      <c r="U27" s="72"/>
      <c r="V27" s="106"/>
    </row>
    <row r="28" spans="1:22" ht="18" customHeight="1">
      <c r="A28" s="72"/>
      <c r="B28" s="72"/>
      <c r="C28" s="72"/>
      <c r="D28" s="72"/>
      <c r="E28" s="72"/>
      <c r="F28" s="72"/>
      <c r="G28" s="72"/>
      <c r="H28" s="234">
        <v>2</v>
      </c>
      <c r="I28" s="236" t="s">
        <v>203</v>
      </c>
      <c r="J28" s="254"/>
      <c r="K28" s="72"/>
      <c r="L28" s="110">
        <v>24</v>
      </c>
      <c r="M28" s="90" t="s">
        <v>50</v>
      </c>
      <c r="N28" s="250"/>
      <c r="O28" s="72"/>
      <c r="P28" s="73"/>
      <c r="Q28" s="72"/>
      <c r="R28" s="72"/>
      <c r="S28" s="72"/>
      <c r="T28" s="72"/>
      <c r="U28" s="72"/>
      <c r="V28" s="88"/>
    </row>
    <row r="29" spans="1:22" ht="18" customHeight="1">
      <c r="A29" s="72"/>
      <c r="B29" s="72"/>
      <c r="C29" s="72"/>
      <c r="D29" s="72"/>
      <c r="E29" s="72"/>
      <c r="F29" s="72"/>
      <c r="G29" s="72"/>
      <c r="H29" s="237"/>
      <c r="I29" s="238"/>
      <c r="J29" s="254"/>
      <c r="K29" s="72"/>
      <c r="L29" s="110">
        <v>25</v>
      </c>
      <c r="M29" s="89" t="s">
        <v>51</v>
      </c>
      <c r="N29" s="251"/>
      <c r="O29" s="72"/>
      <c r="P29" s="73"/>
      <c r="Q29" s="72"/>
      <c r="R29" s="72"/>
      <c r="S29" s="72"/>
      <c r="T29" s="72"/>
      <c r="U29" s="72"/>
      <c r="V29" s="106"/>
    </row>
    <row r="30" spans="1:22" ht="18" customHeight="1">
      <c r="A30" s="72"/>
      <c r="B30" s="72"/>
      <c r="C30" s="72"/>
      <c r="D30" s="72"/>
      <c r="E30" s="72"/>
      <c r="F30" s="72"/>
      <c r="G30" s="72"/>
      <c r="H30" s="231" t="s">
        <v>200</v>
      </c>
      <c r="I30" s="232"/>
      <c r="J30" s="255"/>
      <c r="K30" s="72"/>
      <c r="L30" s="110">
        <v>26</v>
      </c>
      <c r="M30" s="91" t="s">
        <v>83</v>
      </c>
      <c r="N30" s="400" t="s">
        <v>0</v>
      </c>
      <c r="O30" s="72"/>
      <c r="P30" s="73"/>
      <c r="Q30" s="72"/>
      <c r="R30" s="72"/>
      <c r="S30" s="72"/>
      <c r="T30" s="72"/>
      <c r="U30" s="72"/>
      <c r="V30" s="106"/>
    </row>
    <row r="31" spans="1:22" ht="18" customHeight="1">
      <c r="A31" s="72"/>
      <c r="B31" s="72"/>
      <c r="C31" s="72"/>
      <c r="D31" s="72"/>
      <c r="E31" s="72"/>
      <c r="F31" s="72"/>
      <c r="G31" s="72"/>
      <c r="H31" s="233" t="s">
        <v>21</v>
      </c>
      <c r="I31" s="233" t="s">
        <v>2</v>
      </c>
      <c r="J31" s="252"/>
      <c r="K31" s="72"/>
      <c r="L31" s="110">
        <v>27</v>
      </c>
      <c r="M31" s="91" t="s">
        <v>84</v>
      </c>
      <c r="N31" s="401"/>
      <c r="O31" s="72"/>
      <c r="P31" s="73"/>
      <c r="Q31" s="72"/>
      <c r="R31" s="72"/>
      <c r="S31" s="72"/>
      <c r="T31" s="72"/>
      <c r="U31" s="72"/>
      <c r="V31" s="106"/>
    </row>
    <row r="32" spans="1:22" ht="18" customHeight="1">
      <c r="A32" s="72"/>
      <c r="B32" s="72"/>
      <c r="C32" s="72"/>
      <c r="D32" s="72"/>
      <c r="E32" s="72"/>
      <c r="F32" s="72"/>
      <c r="G32" s="72"/>
      <c r="H32" s="234">
        <v>1</v>
      </c>
      <c r="I32" s="235" t="s">
        <v>204</v>
      </c>
      <c r="J32" s="248"/>
      <c r="K32" s="72"/>
      <c r="L32" s="110">
        <v>28</v>
      </c>
      <c r="M32" s="91" t="s">
        <v>85</v>
      </c>
      <c r="N32" s="401"/>
      <c r="O32" s="72"/>
      <c r="P32" s="73"/>
      <c r="Q32" s="72"/>
      <c r="R32" s="72"/>
      <c r="S32" s="72"/>
      <c r="T32" s="72"/>
      <c r="U32" s="72"/>
      <c r="V32" s="106"/>
    </row>
    <row r="33" spans="1:22" ht="18" customHeight="1">
      <c r="A33" s="72"/>
      <c r="B33" s="72"/>
      <c r="C33" s="72"/>
      <c r="D33" s="72"/>
      <c r="E33" s="72"/>
      <c r="F33" s="72"/>
      <c r="G33" s="72"/>
      <c r="H33" s="234">
        <v>2</v>
      </c>
      <c r="I33" s="236" t="s">
        <v>205</v>
      </c>
      <c r="J33" s="238"/>
      <c r="K33" s="72"/>
      <c r="L33" s="110">
        <v>29</v>
      </c>
      <c r="M33" s="91" t="s">
        <v>52</v>
      </c>
      <c r="N33" s="402"/>
      <c r="O33" s="72"/>
      <c r="P33" s="73"/>
      <c r="Q33" s="72"/>
      <c r="R33" s="72"/>
      <c r="S33" s="72"/>
      <c r="T33" s="72"/>
      <c r="U33" s="72"/>
      <c r="V33" s="106"/>
    </row>
    <row r="34" spans="1:22" ht="18" customHeight="1">
      <c r="A34" s="72"/>
      <c r="B34" s="72"/>
      <c r="C34" s="72"/>
      <c r="D34" s="72"/>
      <c r="E34" s="72"/>
      <c r="F34" s="72"/>
      <c r="G34" s="72"/>
      <c r="H34" s="230"/>
      <c r="I34" s="239"/>
      <c r="J34" s="239"/>
      <c r="K34" s="72"/>
      <c r="L34" s="110">
        <v>30</v>
      </c>
      <c r="M34" s="90" t="s">
        <v>53</v>
      </c>
      <c r="N34" s="397" t="s">
        <v>54</v>
      </c>
      <c r="O34" s="72"/>
      <c r="P34" s="73"/>
      <c r="Q34" s="72"/>
      <c r="R34" s="72"/>
      <c r="S34" s="72"/>
      <c r="T34" s="72"/>
      <c r="U34" s="72"/>
      <c r="V34" s="106"/>
    </row>
    <row r="35" spans="1:22" ht="18" customHeight="1">
      <c r="A35" s="72"/>
      <c r="B35" s="72"/>
      <c r="C35" s="72"/>
      <c r="D35" s="72"/>
      <c r="E35" s="72"/>
      <c r="F35" s="72"/>
      <c r="G35" s="72"/>
      <c r="K35" s="72"/>
      <c r="L35" s="110">
        <v>31</v>
      </c>
      <c r="M35" s="90" t="s">
        <v>55</v>
      </c>
      <c r="N35" s="399"/>
      <c r="O35" s="72"/>
      <c r="P35" s="73"/>
      <c r="Q35" s="72"/>
      <c r="R35" s="72"/>
      <c r="S35" s="72"/>
      <c r="T35" s="72"/>
      <c r="U35" s="72"/>
      <c r="V35" s="106"/>
    </row>
    <row r="36" spans="1:22" ht="18" customHeight="1">
      <c r="A36" s="72"/>
      <c r="B36" s="72"/>
      <c r="C36" s="72"/>
      <c r="D36" s="72"/>
      <c r="E36" s="72"/>
      <c r="F36" s="72"/>
      <c r="G36" s="72"/>
      <c r="K36" s="72"/>
      <c r="L36" s="110">
        <v>32</v>
      </c>
      <c r="M36" s="90" t="s">
        <v>56</v>
      </c>
      <c r="N36" s="399"/>
      <c r="O36" s="72"/>
      <c r="P36" s="73"/>
      <c r="Q36" s="72"/>
      <c r="R36" s="72"/>
      <c r="S36" s="72"/>
      <c r="T36" s="72"/>
      <c r="U36" s="72"/>
      <c r="V36" s="106"/>
    </row>
    <row r="37" spans="1:22" ht="18" customHeight="1">
      <c r="A37" s="72"/>
      <c r="B37" s="72"/>
      <c r="C37" s="72"/>
      <c r="D37" s="72"/>
      <c r="E37" s="72"/>
      <c r="F37" s="72"/>
      <c r="G37" s="72"/>
      <c r="K37" s="72"/>
      <c r="L37" s="110">
        <v>33</v>
      </c>
      <c r="M37" s="90" t="s">
        <v>57</v>
      </c>
      <c r="N37" s="399"/>
      <c r="O37" s="72"/>
      <c r="P37" s="73"/>
      <c r="Q37" s="72"/>
      <c r="R37" s="72"/>
      <c r="S37" s="72"/>
      <c r="T37" s="72"/>
      <c r="U37" s="72"/>
      <c r="V37" s="106"/>
    </row>
    <row r="38" spans="1:22" ht="18" customHeight="1">
      <c r="A38" s="72"/>
      <c r="B38" s="72"/>
      <c r="C38" s="72"/>
      <c r="D38" s="72"/>
      <c r="E38" s="72"/>
      <c r="F38" s="72"/>
      <c r="G38" s="72"/>
      <c r="K38" s="72"/>
      <c r="L38" s="110">
        <v>34</v>
      </c>
      <c r="M38" s="90" t="s">
        <v>58</v>
      </c>
      <c r="N38" s="398"/>
      <c r="O38" s="72"/>
      <c r="P38" s="73"/>
      <c r="Q38" s="72"/>
      <c r="R38" s="72"/>
      <c r="S38" s="72"/>
      <c r="T38" s="72"/>
      <c r="U38" s="72"/>
      <c r="V38" s="106"/>
    </row>
    <row r="39" spans="1:22" ht="18" customHeight="1">
      <c r="A39" s="72"/>
      <c r="B39" s="72"/>
      <c r="C39" s="72"/>
      <c r="D39" s="72"/>
      <c r="E39" s="72"/>
      <c r="F39" s="72"/>
      <c r="G39" s="72"/>
      <c r="H39" s="230"/>
      <c r="I39" s="239"/>
      <c r="J39" s="239"/>
      <c r="K39" s="72"/>
      <c r="L39" s="73"/>
      <c r="M39" s="72"/>
      <c r="N39" s="72"/>
      <c r="O39" s="72"/>
      <c r="P39" s="73"/>
      <c r="Q39" s="72"/>
      <c r="R39" s="72"/>
      <c r="S39" s="72"/>
      <c r="T39" s="72"/>
      <c r="U39" s="72"/>
      <c r="V39" s="106"/>
    </row>
    <row r="40" spans="1:22" ht="18" customHeight="1">
      <c r="A40" s="72"/>
      <c r="B40" s="72"/>
      <c r="C40" s="72"/>
      <c r="D40" s="72"/>
      <c r="E40" s="72"/>
      <c r="F40" s="72"/>
      <c r="G40" s="72"/>
      <c r="H40" s="230"/>
      <c r="I40" s="239"/>
      <c r="J40" s="239"/>
      <c r="K40" s="72"/>
      <c r="L40" s="73"/>
      <c r="M40" s="72"/>
      <c r="N40" s="72"/>
      <c r="O40" s="72"/>
      <c r="P40" s="73"/>
      <c r="Q40" s="72"/>
      <c r="R40" s="72"/>
      <c r="S40" s="72"/>
      <c r="T40" s="72"/>
      <c r="U40" s="72"/>
      <c r="V40" s="106"/>
    </row>
    <row r="41" spans="1:22" ht="18" customHeight="1">
      <c r="A41" s="72"/>
      <c r="B41" s="72"/>
      <c r="C41" s="72"/>
      <c r="D41" s="72"/>
      <c r="E41" s="72"/>
      <c r="F41" s="72"/>
      <c r="G41" s="72"/>
      <c r="H41" s="230"/>
      <c r="I41" s="230"/>
      <c r="J41" s="230"/>
      <c r="K41" s="72"/>
      <c r="L41" s="73"/>
      <c r="M41" s="72"/>
      <c r="N41" s="72"/>
      <c r="O41" s="72"/>
      <c r="P41" s="73"/>
      <c r="Q41" s="72" t="s">
        <v>59</v>
      </c>
      <c r="R41" s="72"/>
      <c r="S41" s="72"/>
      <c r="T41" s="72"/>
      <c r="U41" s="72"/>
      <c r="V41" s="106"/>
    </row>
    <row r="42" spans="1:22" ht="18" customHeight="1">
      <c r="A42" s="72"/>
      <c r="B42" s="72"/>
      <c r="C42" s="72"/>
      <c r="D42" s="72"/>
      <c r="E42" s="72"/>
      <c r="F42" s="72"/>
      <c r="G42" s="72"/>
      <c r="H42" s="230"/>
      <c r="I42" s="230"/>
      <c r="J42" s="230"/>
      <c r="K42" s="72"/>
      <c r="L42" s="73"/>
      <c r="M42" s="72"/>
      <c r="N42" s="72"/>
      <c r="O42" s="72"/>
      <c r="P42" s="73"/>
      <c r="Q42" s="72"/>
      <c r="R42" s="72"/>
      <c r="S42" s="72"/>
      <c r="T42" s="72"/>
      <c r="U42" s="72"/>
      <c r="V42" s="106"/>
    </row>
    <row r="43" spans="1:22" ht="18" customHeight="1">
      <c r="A43" s="72"/>
      <c r="B43" s="72"/>
      <c r="C43" s="72"/>
      <c r="D43" s="72"/>
      <c r="E43" s="72"/>
      <c r="F43" s="72"/>
      <c r="G43" s="72"/>
      <c r="H43" s="230"/>
      <c r="I43" s="230"/>
      <c r="J43" s="230"/>
      <c r="K43" s="72"/>
      <c r="L43" s="73"/>
      <c r="M43" s="72"/>
      <c r="N43" s="72"/>
      <c r="O43" s="72"/>
      <c r="P43" s="73"/>
      <c r="Q43" s="72"/>
      <c r="R43" s="72"/>
      <c r="S43" s="72"/>
      <c r="T43" s="72"/>
      <c r="U43" s="72"/>
      <c r="V43" s="106"/>
    </row>
    <row r="44" spans="1:22" ht="18" customHeight="1">
      <c r="A44" s="72"/>
      <c r="B44" s="72"/>
      <c r="C44" s="72"/>
      <c r="D44" s="72"/>
      <c r="E44" s="72"/>
      <c r="F44" s="72"/>
      <c r="G44" s="72"/>
      <c r="H44" s="230"/>
      <c r="I44" s="230"/>
      <c r="J44" s="230"/>
      <c r="K44" s="72"/>
      <c r="L44" s="73"/>
      <c r="M44" s="72"/>
      <c r="N44" s="72"/>
      <c r="O44" s="72"/>
      <c r="P44" s="73"/>
      <c r="Q44" s="72"/>
      <c r="R44" s="72"/>
      <c r="S44" s="72"/>
      <c r="T44" s="72"/>
      <c r="U44" s="72"/>
      <c r="V44" s="106"/>
    </row>
    <row r="45" spans="1:22" ht="18" customHeight="1">
      <c r="A45" s="72"/>
      <c r="B45" s="72"/>
      <c r="C45" s="72"/>
      <c r="D45" s="72"/>
      <c r="E45" s="72"/>
      <c r="F45" s="72"/>
      <c r="G45" s="72"/>
      <c r="H45" s="230"/>
      <c r="I45" s="230"/>
      <c r="J45" s="230"/>
      <c r="K45" s="72"/>
      <c r="L45" s="73"/>
      <c r="M45" s="72"/>
      <c r="N45" s="72"/>
      <c r="O45" s="72"/>
      <c r="P45" s="73"/>
      <c r="Q45" s="72"/>
      <c r="R45" s="72"/>
      <c r="S45" s="72"/>
      <c r="T45" s="72"/>
      <c r="U45" s="72"/>
      <c r="V45" s="106"/>
    </row>
    <row r="46" spans="1:22" ht="18" customHeight="1">
      <c r="A46" s="72"/>
      <c r="B46" s="72"/>
      <c r="C46" s="72"/>
      <c r="D46" s="72"/>
      <c r="E46" s="72"/>
      <c r="F46" s="72"/>
      <c r="G46" s="72"/>
      <c r="H46" s="230"/>
      <c r="I46" s="230"/>
      <c r="J46" s="230"/>
      <c r="K46" s="72"/>
      <c r="L46" s="73"/>
      <c r="M46" s="72"/>
      <c r="N46" s="72"/>
      <c r="O46" s="72"/>
      <c r="P46" s="73"/>
      <c r="Q46" s="72"/>
      <c r="R46" s="72"/>
      <c r="S46" s="72"/>
      <c r="T46" s="72"/>
      <c r="U46" s="72"/>
      <c r="V46" s="106"/>
    </row>
    <row r="47" spans="1:22" ht="18" customHeight="1">
      <c r="A47" s="72"/>
      <c r="B47" s="72"/>
      <c r="C47" s="72"/>
      <c r="D47" s="72"/>
      <c r="E47" s="72"/>
      <c r="F47" s="72"/>
      <c r="G47" s="72"/>
      <c r="H47" s="230"/>
      <c r="I47" s="230"/>
      <c r="J47" s="230"/>
      <c r="K47" s="72"/>
      <c r="L47" s="73"/>
      <c r="M47" s="72"/>
      <c r="N47" s="72"/>
      <c r="O47" s="72"/>
      <c r="P47" s="73"/>
      <c r="Q47" s="72"/>
      <c r="R47" s="72"/>
      <c r="S47" s="72"/>
      <c r="T47" s="72"/>
      <c r="U47" s="72"/>
      <c r="V47" s="106"/>
    </row>
    <row r="48" spans="1:22" ht="18" customHeight="1">
      <c r="A48" s="72"/>
      <c r="B48" s="72"/>
      <c r="C48" s="72"/>
      <c r="D48" s="72"/>
      <c r="E48" s="72"/>
      <c r="F48" s="72"/>
      <c r="G48" s="72"/>
      <c r="H48" s="230"/>
      <c r="I48" s="230"/>
      <c r="J48" s="230"/>
      <c r="K48" s="72"/>
      <c r="L48" s="73"/>
      <c r="M48" s="72"/>
      <c r="N48" s="72"/>
      <c r="O48" s="72"/>
      <c r="P48" s="73"/>
      <c r="Q48" s="72"/>
      <c r="R48" s="72"/>
      <c r="S48" s="72"/>
      <c r="T48" s="72"/>
      <c r="U48" s="72"/>
      <c r="V48" s="106"/>
    </row>
    <row r="49" spans="4:14" ht="18" customHeight="1">
      <c r="D49" s="72"/>
      <c r="E49" s="72"/>
      <c r="F49" s="72"/>
      <c r="H49" s="230"/>
      <c r="I49" s="230"/>
      <c r="J49" s="230"/>
      <c r="L49" s="73"/>
      <c r="M49" s="72"/>
      <c r="N49" s="72"/>
    </row>
    <row r="50" spans="4:14" ht="18" customHeight="1">
      <c r="D50" s="72"/>
      <c r="E50" s="72"/>
      <c r="F50" s="72"/>
      <c r="H50" s="230"/>
      <c r="I50" s="230"/>
      <c r="J50" s="230"/>
      <c r="L50" s="73"/>
      <c r="M50" s="72"/>
      <c r="N50" s="72"/>
    </row>
    <row r="51" spans="4:14" ht="18" customHeight="1">
      <c r="H51" s="230"/>
      <c r="I51" s="230"/>
      <c r="J51" s="230"/>
      <c r="L51" s="73"/>
      <c r="M51" s="72"/>
      <c r="N51" s="72"/>
    </row>
    <row r="52" spans="4:14" ht="18" customHeight="1">
      <c r="H52" s="230"/>
      <c r="I52" s="230"/>
      <c r="J52" s="230"/>
      <c r="L52" s="73"/>
      <c r="M52" s="72"/>
      <c r="N52" s="72"/>
    </row>
    <row r="53" spans="4:14" ht="18" customHeight="1">
      <c r="H53" s="230"/>
      <c r="I53" s="230"/>
      <c r="J53" s="230"/>
    </row>
    <row r="54" spans="4:14">
      <c r="H54" s="230"/>
      <c r="I54" s="230"/>
      <c r="J54" s="230"/>
    </row>
    <row r="55" spans="4:14">
      <c r="H55" s="230"/>
      <c r="I55" s="230"/>
      <c r="J55" s="230"/>
    </row>
    <row r="56" spans="4:14">
      <c r="H56" s="230"/>
      <c r="I56" s="230"/>
      <c r="J56" s="230"/>
    </row>
    <row r="57" spans="4:14">
      <c r="H57" s="230"/>
      <c r="I57" s="230"/>
      <c r="J57" s="230"/>
    </row>
    <row r="58" spans="4:14">
      <c r="H58" s="230"/>
      <c r="I58" s="230"/>
      <c r="J58" s="230"/>
    </row>
    <row r="59" spans="4:14">
      <c r="H59" s="230"/>
      <c r="I59" s="230"/>
      <c r="J59" s="230"/>
    </row>
  </sheetData>
  <mergeCells count="11">
    <mergeCell ref="D16:D17"/>
    <mergeCell ref="E16:E17"/>
    <mergeCell ref="F5:F6"/>
    <mergeCell ref="N34:N38"/>
    <mergeCell ref="N30:N33"/>
    <mergeCell ref="J5:J10"/>
    <mergeCell ref="J11:J16"/>
    <mergeCell ref="J18:J23"/>
    <mergeCell ref="N5:N10"/>
    <mergeCell ref="N11:N16"/>
    <mergeCell ref="N18:N23"/>
  </mergeCells>
  <phoneticPr fontId="3"/>
  <pageMargins left="0.39370078740157483" right="0.39370078740157483" top="0.39370078740157483" bottom="0.19685039370078741" header="0.51181102362204722" footer="0.51181102362204722"/>
  <pageSetup paperSize="9" scale="83" fitToWidth="0" orientation="landscape" r:id="rId1"/>
  <headerFooter alignWithMargins="0"/>
  <colBreaks count="1" manualBreakCount="1">
    <brk id="2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CD50"/>
  <sheetViews>
    <sheetView view="pageBreakPreview" topLeftCell="B1" zoomScale="90" zoomScaleNormal="90" zoomScaleSheetLayoutView="90" workbookViewId="0">
      <pane xSplit="5" ySplit="10" topLeftCell="G11" activePane="bottomRight" state="frozen"/>
      <selection activeCell="F5" sqref="F5:F9"/>
      <selection pane="topRight" activeCell="F5" sqref="F5:F9"/>
      <selection pane="bottomLeft" activeCell="F5" sqref="F5:F9"/>
      <selection pane="bottomRight" activeCell="AD11" sqref="AD11"/>
    </sheetView>
  </sheetViews>
  <sheetFormatPr defaultRowHeight="13.5"/>
  <cols>
    <col min="1" max="1" width="4" style="12" customWidth="1"/>
    <col min="2" max="4" width="9" style="14"/>
    <col min="5" max="5" width="4" style="14" customWidth="1"/>
    <col min="6" max="6" width="16.875" style="14" customWidth="1"/>
    <col min="7" max="7" width="5.25" style="14" customWidth="1"/>
    <col min="8" max="8" width="4.125" style="40" customWidth="1"/>
    <col min="9" max="9" width="10.75" style="41" customWidth="1"/>
    <col min="10" max="10" width="4.25" style="41" customWidth="1"/>
    <col min="11" max="12" width="10.75" style="41" customWidth="1"/>
    <col min="13" max="13" width="4.625" style="41" bestFit="1" customWidth="1"/>
    <col min="14" max="14" width="9" style="41" bestFit="1" customWidth="1"/>
    <col min="15" max="15" width="4.625" style="41" bestFit="1" customWidth="1"/>
    <col min="16" max="16" width="9" style="41" bestFit="1" customWidth="1"/>
    <col min="17" max="17" width="4.625" style="41" bestFit="1" customWidth="1"/>
    <col min="18" max="18" width="9" style="41" bestFit="1" customWidth="1"/>
    <col min="19" max="19" width="4.125" style="14" customWidth="1"/>
    <col min="20" max="20" width="12.625" style="14" customWidth="1"/>
    <col min="21" max="21" width="4.75" style="14" customWidth="1"/>
    <col min="22" max="22" width="29.125" style="14" customWidth="1"/>
    <col min="23" max="23" width="13.75" style="14" customWidth="1"/>
    <col min="24" max="24" width="5.125" style="14" customWidth="1"/>
    <col min="25" max="25" width="5.625" style="14" customWidth="1"/>
    <col min="26" max="26" width="5.875" style="14" customWidth="1"/>
    <col min="27" max="27" width="8.125" style="14" customWidth="1"/>
    <col min="28" max="36" width="10.625" style="14" customWidth="1"/>
    <col min="37" max="37" width="7.625" style="40" customWidth="1"/>
    <col min="38" max="38" width="10.5" style="40" customWidth="1"/>
    <col min="39" max="39" width="10.625" style="14" customWidth="1"/>
    <col min="40" max="40" width="12" style="14" customWidth="1"/>
    <col min="41" max="41" width="10.625" style="14" customWidth="1"/>
    <col min="42" max="42" width="7.625" style="40" customWidth="1"/>
    <col min="43" max="43" width="4.625" style="40" customWidth="1"/>
    <col min="44" max="44" width="9" style="14"/>
    <col min="45" max="45" width="4.625" style="40" customWidth="1"/>
    <col min="46" max="46" width="12" style="14" customWidth="1"/>
    <col min="47" max="47" width="6" style="14" customWidth="1"/>
    <col min="48" max="48" width="10.875" style="14" customWidth="1"/>
    <col min="49" max="67" width="8.75" style="14" customWidth="1"/>
    <col min="68" max="71" width="8.375" style="14" customWidth="1"/>
    <col min="72" max="72" width="8.375" style="42" customWidth="1"/>
    <col min="73" max="73" width="8.375" style="14" customWidth="1"/>
    <col min="74" max="75" width="8.375" style="42" customWidth="1"/>
    <col min="76" max="76" width="2.375" style="170" customWidth="1"/>
    <col min="77" max="82" width="7.75" style="171" customWidth="1"/>
    <col min="83" max="16384" width="9" style="12"/>
  </cols>
  <sheetData>
    <row r="1" spans="1:82" ht="18.75">
      <c r="B1" s="265" t="s">
        <v>261</v>
      </c>
      <c r="C1" s="13"/>
      <c r="H1" s="15"/>
      <c r="I1" s="16"/>
      <c r="J1" s="16"/>
      <c r="K1" s="16"/>
      <c r="L1" s="16"/>
      <c r="M1" s="16"/>
      <c r="N1" s="16"/>
      <c r="O1" s="16"/>
      <c r="P1" s="16"/>
      <c r="Q1" s="16"/>
      <c r="R1" s="16"/>
      <c r="S1" s="13"/>
      <c r="T1" s="13"/>
      <c r="U1" s="13"/>
      <c r="V1" s="13"/>
      <c r="W1" s="13"/>
      <c r="X1" s="13"/>
      <c r="Y1" s="13"/>
      <c r="Z1" s="13"/>
      <c r="AA1" s="13"/>
      <c r="AB1" s="13"/>
      <c r="AC1" s="13"/>
      <c r="AD1" s="13"/>
      <c r="AE1" s="13"/>
      <c r="AF1" s="13"/>
      <c r="AG1" s="13"/>
      <c r="AH1" s="13"/>
      <c r="AI1" s="13"/>
      <c r="AJ1" s="13"/>
      <c r="AK1" s="15"/>
      <c r="AL1" s="15"/>
      <c r="AM1" s="13"/>
      <c r="AN1" s="13"/>
      <c r="AO1" s="13"/>
      <c r="AP1" s="15"/>
      <c r="AQ1" s="15"/>
      <c r="AR1" s="13"/>
      <c r="AS1" s="15"/>
      <c r="AT1" s="13"/>
      <c r="AU1" s="13"/>
      <c r="AV1" s="13"/>
      <c r="AW1" s="13"/>
      <c r="AX1" s="13"/>
      <c r="AY1" s="13"/>
      <c r="AZ1" s="13"/>
      <c r="BA1" s="13"/>
      <c r="BB1" s="13"/>
      <c r="BC1" s="13"/>
      <c r="BD1" s="13"/>
      <c r="BE1" s="13"/>
      <c r="BF1" s="13"/>
      <c r="BG1" s="13"/>
      <c r="BH1" s="13"/>
      <c r="BI1" s="13"/>
      <c r="BJ1" s="13"/>
      <c r="BK1" s="13"/>
      <c r="BL1" s="13"/>
      <c r="BM1" s="13"/>
      <c r="BN1" s="13"/>
      <c r="BO1" s="13"/>
      <c r="BP1" s="17"/>
      <c r="BQ1" s="17"/>
      <c r="BR1" s="17"/>
      <c r="BS1" s="17"/>
      <c r="BT1" s="17"/>
      <c r="BU1" s="17"/>
      <c r="BV1" s="17"/>
      <c r="BW1" s="17"/>
    </row>
    <row r="2" spans="1:82" ht="21.75" customHeight="1" thickBot="1">
      <c r="B2" s="265" t="s">
        <v>111</v>
      </c>
      <c r="C2" s="13"/>
      <c r="H2" s="15"/>
      <c r="I2" s="16"/>
      <c r="J2" s="16"/>
      <c r="K2" s="16"/>
      <c r="L2" s="16"/>
      <c r="M2" s="16"/>
      <c r="N2" s="16"/>
      <c r="O2" s="16"/>
      <c r="P2" s="16"/>
      <c r="Q2" s="16"/>
      <c r="R2" s="16"/>
      <c r="S2" s="13"/>
      <c r="T2" s="13"/>
      <c r="U2" s="13"/>
      <c r="V2" s="13"/>
      <c r="W2" s="13"/>
      <c r="X2" s="13"/>
      <c r="Y2" s="13"/>
      <c r="Z2" s="13"/>
      <c r="AA2" s="13"/>
      <c r="AB2" s="13"/>
      <c r="AC2" s="13"/>
      <c r="AD2" s="13"/>
      <c r="AE2" s="13"/>
      <c r="AF2" s="13"/>
      <c r="AG2" s="13"/>
      <c r="AH2" s="13"/>
      <c r="AI2" s="13"/>
      <c r="AJ2" s="13"/>
      <c r="AK2" s="15"/>
      <c r="AL2" s="15"/>
      <c r="AM2" s="13"/>
      <c r="AN2" s="13"/>
      <c r="AO2" s="13"/>
      <c r="AP2" s="15"/>
      <c r="AQ2" s="15"/>
      <c r="AR2" s="13"/>
      <c r="AS2" s="15"/>
      <c r="AT2" s="13"/>
      <c r="AU2" s="13"/>
      <c r="AV2" s="13"/>
      <c r="AW2" s="13"/>
      <c r="AX2" s="13"/>
      <c r="AY2" s="13"/>
      <c r="AZ2" s="13"/>
      <c r="BA2" s="13"/>
      <c r="BB2" s="13"/>
      <c r="BC2" s="13"/>
      <c r="BD2" s="13"/>
      <c r="BE2" s="13"/>
      <c r="BF2" s="13"/>
      <c r="BG2" s="13"/>
      <c r="BH2" s="13"/>
      <c r="BI2" s="13"/>
      <c r="BJ2" s="13"/>
      <c r="BK2" s="13"/>
      <c r="BL2" s="13"/>
      <c r="BM2" s="13"/>
      <c r="BN2" s="13"/>
      <c r="BO2" s="13"/>
      <c r="BP2" s="17"/>
      <c r="BQ2" s="17"/>
      <c r="BR2" s="17"/>
      <c r="BS2" s="17"/>
      <c r="BT2" s="17"/>
      <c r="BU2" s="17"/>
      <c r="BV2" s="17"/>
      <c r="BW2" s="17"/>
    </row>
    <row r="3" spans="1:82" ht="18" customHeight="1">
      <c r="B3" s="290" t="s">
        <v>67</v>
      </c>
      <c r="C3" s="293" t="s">
        <v>68</v>
      </c>
      <c r="D3" s="293" t="s">
        <v>69</v>
      </c>
      <c r="E3" s="296" t="s">
        <v>97</v>
      </c>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297"/>
      <c r="AT3" s="297"/>
      <c r="AU3" s="297"/>
      <c r="AV3" s="297"/>
      <c r="AW3" s="298"/>
      <c r="AX3" s="299" t="s">
        <v>75</v>
      </c>
      <c r="AY3" s="300"/>
      <c r="AZ3" s="300"/>
      <c r="BA3" s="301"/>
      <c r="BB3" s="301"/>
      <c r="BC3" s="301"/>
      <c r="BD3" s="301"/>
      <c r="BE3" s="301"/>
      <c r="BF3" s="301"/>
      <c r="BG3" s="301"/>
      <c r="BH3" s="301"/>
      <c r="BI3" s="301"/>
      <c r="BJ3" s="301"/>
      <c r="BK3" s="301"/>
      <c r="BL3" s="301"/>
      <c r="BM3" s="301"/>
      <c r="BN3" s="301"/>
      <c r="BO3" s="302"/>
      <c r="BP3" s="378" t="s">
        <v>76</v>
      </c>
      <c r="BQ3" s="378"/>
      <c r="BR3" s="378"/>
      <c r="BS3" s="378"/>
      <c r="BT3" s="378"/>
      <c r="BU3" s="378"/>
      <c r="BV3" s="378"/>
      <c r="BW3" s="379"/>
    </row>
    <row r="4" spans="1:82" s="18" customFormat="1" ht="16.5" customHeight="1">
      <c r="B4" s="291"/>
      <c r="C4" s="294"/>
      <c r="D4" s="294"/>
      <c r="E4" s="322" t="s">
        <v>98</v>
      </c>
      <c r="F4" s="324" t="s">
        <v>3</v>
      </c>
      <c r="G4" s="108" t="s">
        <v>106</v>
      </c>
      <c r="H4" s="350" t="s">
        <v>226</v>
      </c>
      <c r="I4" s="351"/>
      <c r="J4" s="350" t="s">
        <v>227</v>
      </c>
      <c r="K4" s="354"/>
      <c r="L4" s="351"/>
      <c r="M4" s="356" t="s">
        <v>228</v>
      </c>
      <c r="N4" s="357"/>
      <c r="O4" s="356" t="s">
        <v>229</v>
      </c>
      <c r="P4" s="357"/>
      <c r="Q4" s="356" t="s">
        <v>230</v>
      </c>
      <c r="R4" s="357"/>
      <c r="S4" s="350" t="s">
        <v>231</v>
      </c>
      <c r="T4" s="351"/>
      <c r="U4" s="107"/>
      <c r="V4" s="19"/>
      <c r="W4" s="372" t="s">
        <v>232</v>
      </c>
      <c r="X4" s="373"/>
      <c r="Y4" s="373"/>
      <c r="Z4" s="374"/>
      <c r="AA4" s="368" t="s">
        <v>169</v>
      </c>
      <c r="AB4" s="277"/>
      <c r="AC4" s="275"/>
      <c r="AD4" s="306"/>
      <c r="AE4" s="306"/>
      <c r="AF4" s="307"/>
      <c r="AG4" s="307"/>
      <c r="AH4" s="306"/>
      <c r="AI4" s="306"/>
      <c r="AJ4" s="308"/>
      <c r="AK4" s="336"/>
      <c r="AL4" s="336"/>
      <c r="AM4" s="309" t="s">
        <v>88</v>
      </c>
      <c r="AN4" s="310"/>
      <c r="AO4" s="313" t="s">
        <v>4</v>
      </c>
      <c r="AP4" s="20"/>
      <c r="AQ4" s="21"/>
      <c r="AR4" s="21"/>
      <c r="AS4" s="21"/>
      <c r="AT4" s="21" t="s">
        <v>5</v>
      </c>
      <c r="AU4" s="21"/>
      <c r="AV4" s="21"/>
      <c r="AW4" s="58"/>
      <c r="AX4" s="303"/>
      <c r="AY4" s="304"/>
      <c r="AZ4" s="304"/>
      <c r="BA4" s="304"/>
      <c r="BB4" s="304"/>
      <c r="BC4" s="304"/>
      <c r="BD4" s="304"/>
      <c r="BE4" s="304"/>
      <c r="BF4" s="304"/>
      <c r="BG4" s="304"/>
      <c r="BH4" s="304"/>
      <c r="BI4" s="304"/>
      <c r="BJ4" s="304"/>
      <c r="BK4" s="304"/>
      <c r="BL4" s="304"/>
      <c r="BM4" s="304"/>
      <c r="BN4" s="304"/>
      <c r="BO4" s="305"/>
      <c r="BP4" s="380"/>
      <c r="BQ4" s="380"/>
      <c r="BR4" s="380"/>
      <c r="BS4" s="380"/>
      <c r="BT4" s="380"/>
      <c r="BU4" s="380"/>
      <c r="BV4" s="380"/>
      <c r="BW4" s="381"/>
      <c r="BX4" s="170"/>
      <c r="BY4" s="171"/>
      <c r="BZ4" s="171"/>
      <c r="CA4" s="171"/>
      <c r="CB4" s="171"/>
      <c r="CC4" s="171"/>
      <c r="CD4" s="171"/>
    </row>
    <row r="5" spans="1:82" s="18" customFormat="1" ht="16.5" customHeight="1">
      <c r="B5" s="291"/>
      <c r="C5" s="294"/>
      <c r="D5" s="294"/>
      <c r="E5" s="323"/>
      <c r="F5" s="325"/>
      <c r="G5" s="109" t="s">
        <v>107</v>
      </c>
      <c r="H5" s="352"/>
      <c r="I5" s="353"/>
      <c r="J5" s="352"/>
      <c r="K5" s="355"/>
      <c r="L5" s="353"/>
      <c r="M5" s="358"/>
      <c r="N5" s="359"/>
      <c r="O5" s="358"/>
      <c r="P5" s="359"/>
      <c r="Q5" s="358"/>
      <c r="R5" s="359"/>
      <c r="S5" s="352"/>
      <c r="T5" s="353"/>
      <c r="U5" s="315" t="s">
        <v>109</v>
      </c>
      <c r="V5" s="22" t="s">
        <v>6</v>
      </c>
      <c r="W5" s="375"/>
      <c r="X5" s="376"/>
      <c r="Y5" s="376"/>
      <c r="Z5" s="377"/>
      <c r="AA5" s="369"/>
      <c r="AB5" s="278"/>
      <c r="AC5" s="177"/>
      <c r="AD5" s="271"/>
      <c r="AE5" s="340" t="s">
        <v>201</v>
      </c>
      <c r="AF5" s="341"/>
      <c r="AG5" s="342"/>
      <c r="AH5" s="271"/>
      <c r="AI5" s="316" t="s">
        <v>65</v>
      </c>
      <c r="AJ5" s="317"/>
      <c r="AK5" s="337"/>
      <c r="AL5" s="337"/>
      <c r="AM5" s="311"/>
      <c r="AN5" s="312"/>
      <c r="AO5" s="314"/>
      <c r="AP5" s="274"/>
      <c r="AQ5" s="309" t="s">
        <v>233</v>
      </c>
      <c r="AR5" s="364"/>
      <c r="AS5" s="360" t="s">
        <v>234</v>
      </c>
      <c r="AT5" s="361"/>
      <c r="AU5" s="309" t="s">
        <v>7</v>
      </c>
      <c r="AV5" s="318"/>
      <c r="AW5" s="59"/>
      <c r="AX5" s="326" t="s">
        <v>60</v>
      </c>
      <c r="AY5" s="327"/>
      <c r="AZ5" s="328"/>
      <c r="BA5" s="286" t="s">
        <v>61</v>
      </c>
      <c r="BB5" s="286" t="s">
        <v>86</v>
      </c>
      <c r="BC5" s="286" t="s">
        <v>62</v>
      </c>
      <c r="BD5" s="286" t="s">
        <v>63</v>
      </c>
      <c r="BE5" s="286" t="s">
        <v>115</v>
      </c>
      <c r="BF5" s="286" t="s">
        <v>116</v>
      </c>
      <c r="BG5" s="283" t="s">
        <v>117</v>
      </c>
      <c r="BH5" s="95"/>
      <c r="BI5" s="23"/>
      <c r="BJ5" s="319" t="s">
        <v>119</v>
      </c>
      <c r="BK5" s="23"/>
      <c r="BL5" s="319" t="s">
        <v>123</v>
      </c>
      <c r="BM5" s="95"/>
      <c r="BN5" s="23"/>
      <c r="BO5" s="382" t="s">
        <v>122</v>
      </c>
      <c r="BP5" s="384" t="s">
        <v>95</v>
      </c>
      <c r="BQ5" s="385"/>
      <c r="BR5" s="385"/>
      <c r="BS5" s="386"/>
      <c r="BT5" s="387" t="s">
        <v>96</v>
      </c>
      <c r="BU5" s="385"/>
      <c r="BV5" s="385"/>
      <c r="BW5" s="388"/>
      <c r="BX5" s="170"/>
      <c r="BY5" s="171"/>
      <c r="BZ5" s="171"/>
      <c r="CA5" s="171"/>
      <c r="CB5" s="171"/>
      <c r="CC5" s="171"/>
      <c r="CD5" s="171"/>
    </row>
    <row r="6" spans="1:82" s="18" customFormat="1" ht="42.75" customHeight="1">
      <c r="B6" s="291"/>
      <c r="C6" s="294"/>
      <c r="D6" s="294"/>
      <c r="E6" s="323"/>
      <c r="F6" s="325"/>
      <c r="G6" s="338" t="s">
        <v>108</v>
      </c>
      <c r="H6" s="256"/>
      <c r="I6" s="257"/>
      <c r="J6" s="258"/>
      <c r="K6" s="259"/>
      <c r="L6" s="260"/>
      <c r="M6" s="261"/>
      <c r="N6" s="262"/>
      <c r="O6" s="261"/>
      <c r="P6" s="262"/>
      <c r="Q6" s="263"/>
      <c r="R6" s="264"/>
      <c r="S6" s="256"/>
      <c r="T6" s="257"/>
      <c r="U6" s="315"/>
      <c r="V6" s="24" t="s">
        <v>8</v>
      </c>
      <c r="W6" s="375"/>
      <c r="X6" s="376"/>
      <c r="Y6" s="376"/>
      <c r="Z6" s="377"/>
      <c r="AA6" s="369"/>
      <c r="AB6" s="339" t="s">
        <v>173</v>
      </c>
      <c r="AC6" s="370" t="s">
        <v>172</v>
      </c>
      <c r="AD6" s="321" t="s">
        <v>174</v>
      </c>
      <c r="AE6" s="284" t="s">
        <v>175</v>
      </c>
      <c r="AF6" s="313" t="s">
        <v>176</v>
      </c>
      <c r="AG6" s="313" t="s">
        <v>64</v>
      </c>
      <c r="AH6" s="284" t="s">
        <v>177</v>
      </c>
      <c r="AI6" s="284" t="s">
        <v>178</v>
      </c>
      <c r="AJ6" s="284" t="s">
        <v>9</v>
      </c>
      <c r="AK6" s="335" t="s">
        <v>260</v>
      </c>
      <c r="AL6" s="335" t="s">
        <v>264</v>
      </c>
      <c r="AM6" s="311"/>
      <c r="AN6" s="312"/>
      <c r="AO6" s="314"/>
      <c r="AP6" s="276" t="s">
        <v>10</v>
      </c>
      <c r="AQ6" s="365"/>
      <c r="AR6" s="366"/>
      <c r="AS6" s="362"/>
      <c r="AT6" s="363"/>
      <c r="AU6" s="332" t="s">
        <v>66</v>
      </c>
      <c r="AV6" s="333"/>
      <c r="AW6" s="334" t="s">
        <v>11</v>
      </c>
      <c r="AX6" s="329"/>
      <c r="AY6" s="330"/>
      <c r="AZ6" s="331"/>
      <c r="BA6" s="287"/>
      <c r="BB6" s="287"/>
      <c r="BC6" s="287"/>
      <c r="BD6" s="287"/>
      <c r="BE6" s="287"/>
      <c r="BF6" s="287"/>
      <c r="BG6" s="347"/>
      <c r="BH6" s="96"/>
      <c r="BI6" s="25"/>
      <c r="BJ6" s="320"/>
      <c r="BK6" s="25"/>
      <c r="BL6" s="320"/>
      <c r="BM6" s="96"/>
      <c r="BN6" s="25"/>
      <c r="BO6" s="383"/>
      <c r="BP6" s="391" t="s">
        <v>60</v>
      </c>
      <c r="BQ6" s="286" t="s">
        <v>90</v>
      </c>
      <c r="BR6" s="343" t="s">
        <v>91</v>
      </c>
      <c r="BS6" s="343" t="s">
        <v>92</v>
      </c>
      <c r="BT6" s="343" t="s">
        <v>93</v>
      </c>
      <c r="BU6" s="343" t="s">
        <v>94</v>
      </c>
      <c r="BV6" s="286" t="s">
        <v>116</v>
      </c>
      <c r="BW6" s="389" t="s">
        <v>117</v>
      </c>
      <c r="BX6" s="170"/>
      <c r="BY6" s="171"/>
      <c r="BZ6" s="171"/>
      <c r="CA6" s="171"/>
      <c r="CB6" s="171"/>
      <c r="CC6" s="171"/>
      <c r="CD6" s="171"/>
    </row>
    <row r="7" spans="1:82" s="18" customFormat="1" ht="22.5" customHeight="1">
      <c r="B7" s="291"/>
      <c r="C7" s="294"/>
      <c r="D7" s="294"/>
      <c r="E7" s="323"/>
      <c r="F7" s="325"/>
      <c r="G7" s="338"/>
      <c r="H7" s="345" t="s">
        <v>12</v>
      </c>
      <c r="I7" s="288" t="s">
        <v>13</v>
      </c>
      <c r="J7" s="345" t="s">
        <v>12</v>
      </c>
      <c r="K7" s="288" t="s">
        <v>13</v>
      </c>
      <c r="L7" s="288" t="s">
        <v>104</v>
      </c>
      <c r="M7" s="345" t="s">
        <v>12</v>
      </c>
      <c r="N7" s="288" t="s">
        <v>13</v>
      </c>
      <c r="O7" s="345" t="s">
        <v>12</v>
      </c>
      <c r="P7" s="288" t="s">
        <v>13</v>
      </c>
      <c r="Q7" s="345" t="s">
        <v>12</v>
      </c>
      <c r="R7" s="288" t="s">
        <v>13</v>
      </c>
      <c r="S7" s="345" t="s">
        <v>12</v>
      </c>
      <c r="T7" s="336" t="s">
        <v>13</v>
      </c>
      <c r="U7" s="315"/>
      <c r="V7" s="367"/>
      <c r="W7" s="348" t="s">
        <v>165</v>
      </c>
      <c r="X7" s="348" t="s">
        <v>166</v>
      </c>
      <c r="Y7" s="348" t="s">
        <v>167</v>
      </c>
      <c r="Z7" s="348" t="s">
        <v>168</v>
      </c>
      <c r="AA7" s="369"/>
      <c r="AB7" s="339"/>
      <c r="AC7" s="371"/>
      <c r="AD7" s="321"/>
      <c r="AE7" s="284"/>
      <c r="AF7" s="284"/>
      <c r="AG7" s="284"/>
      <c r="AH7" s="284"/>
      <c r="AI7" s="284"/>
      <c r="AJ7" s="284"/>
      <c r="AK7" s="335"/>
      <c r="AL7" s="335"/>
      <c r="AM7" s="311"/>
      <c r="AN7" s="312"/>
      <c r="AO7" s="314"/>
      <c r="AP7" s="276"/>
      <c r="AQ7" s="324" t="s">
        <v>14</v>
      </c>
      <c r="AR7" s="336" t="s">
        <v>13</v>
      </c>
      <c r="AS7" s="324" t="s">
        <v>14</v>
      </c>
      <c r="AT7" s="288" t="s">
        <v>13</v>
      </c>
      <c r="AU7" s="283" t="s">
        <v>15</v>
      </c>
      <c r="AV7" s="26"/>
      <c r="AW7" s="334"/>
      <c r="AX7" s="285" t="s">
        <v>112</v>
      </c>
      <c r="AY7" s="286" t="s">
        <v>113</v>
      </c>
      <c r="AZ7" s="287" t="s">
        <v>114</v>
      </c>
      <c r="BA7" s="287"/>
      <c r="BB7" s="287"/>
      <c r="BC7" s="287"/>
      <c r="BD7" s="287"/>
      <c r="BE7" s="287"/>
      <c r="BF7" s="287"/>
      <c r="BG7" s="284"/>
      <c r="BH7" s="286" t="s">
        <v>118</v>
      </c>
      <c r="BI7" s="286" t="s">
        <v>89</v>
      </c>
      <c r="BJ7" s="287"/>
      <c r="BK7" s="286" t="s">
        <v>120</v>
      </c>
      <c r="BL7" s="287"/>
      <c r="BM7" s="286" t="s">
        <v>121</v>
      </c>
      <c r="BN7" s="286" t="s">
        <v>105</v>
      </c>
      <c r="BO7" s="383"/>
      <c r="BP7" s="392"/>
      <c r="BQ7" s="287"/>
      <c r="BR7" s="344"/>
      <c r="BS7" s="344"/>
      <c r="BT7" s="344"/>
      <c r="BU7" s="344"/>
      <c r="BV7" s="287"/>
      <c r="BW7" s="390"/>
      <c r="BX7" s="170"/>
      <c r="BY7" s="171"/>
      <c r="BZ7" s="171"/>
      <c r="CA7" s="171"/>
      <c r="CB7" s="171"/>
      <c r="CC7" s="171"/>
      <c r="CD7" s="171"/>
    </row>
    <row r="8" spans="1:82" s="18" customFormat="1" ht="78.75" customHeight="1">
      <c r="A8" s="44" t="s">
        <v>87</v>
      </c>
      <c r="B8" s="292"/>
      <c r="C8" s="295"/>
      <c r="D8" s="295"/>
      <c r="E8" s="323"/>
      <c r="F8" s="325"/>
      <c r="G8" s="338"/>
      <c r="H8" s="346"/>
      <c r="I8" s="289"/>
      <c r="J8" s="346"/>
      <c r="K8" s="289"/>
      <c r="L8" s="289"/>
      <c r="M8" s="346"/>
      <c r="N8" s="289"/>
      <c r="O8" s="346"/>
      <c r="P8" s="289"/>
      <c r="Q8" s="346"/>
      <c r="R8" s="289"/>
      <c r="S8" s="346"/>
      <c r="T8" s="337"/>
      <c r="U8" s="315"/>
      <c r="V8" s="367"/>
      <c r="W8" s="349"/>
      <c r="X8" s="349"/>
      <c r="Y8" s="349"/>
      <c r="Z8" s="349"/>
      <c r="AA8" s="369"/>
      <c r="AB8" s="278"/>
      <c r="AC8" s="273"/>
      <c r="AD8" s="272"/>
      <c r="AE8" s="272"/>
      <c r="AF8" s="272"/>
      <c r="AG8" s="272"/>
      <c r="AH8" s="272"/>
      <c r="AI8" s="272"/>
      <c r="AJ8" s="272"/>
      <c r="AK8" s="276"/>
      <c r="AL8" s="335"/>
      <c r="AM8" s="272"/>
      <c r="AN8" s="155" t="s">
        <v>72</v>
      </c>
      <c r="AO8" s="272"/>
      <c r="AP8" s="276"/>
      <c r="AQ8" s="335"/>
      <c r="AR8" s="337"/>
      <c r="AS8" s="335"/>
      <c r="AT8" s="289"/>
      <c r="AU8" s="284"/>
      <c r="AV8" s="275" t="s">
        <v>16</v>
      </c>
      <c r="AW8" s="60" t="s">
        <v>17</v>
      </c>
      <c r="AX8" s="285"/>
      <c r="AY8" s="287"/>
      <c r="AZ8" s="287"/>
      <c r="BA8" s="287"/>
      <c r="BB8" s="287"/>
      <c r="BC8" s="287"/>
      <c r="BD8" s="287"/>
      <c r="BE8" s="287"/>
      <c r="BF8" s="287"/>
      <c r="BG8" s="284"/>
      <c r="BH8" s="287"/>
      <c r="BI8" s="287"/>
      <c r="BJ8" s="287"/>
      <c r="BK8" s="287"/>
      <c r="BL8" s="287"/>
      <c r="BM8" s="287"/>
      <c r="BN8" s="287"/>
      <c r="BO8" s="383"/>
      <c r="BP8" s="392"/>
      <c r="BQ8" s="287"/>
      <c r="BR8" s="344"/>
      <c r="BS8" s="344"/>
      <c r="BT8" s="344"/>
      <c r="BU8" s="344"/>
      <c r="BV8" s="287"/>
      <c r="BW8" s="390"/>
      <c r="BX8" s="170"/>
      <c r="BY8" s="171"/>
      <c r="BZ8" s="171"/>
      <c r="CA8" s="171"/>
      <c r="CB8" s="171"/>
      <c r="CC8" s="171"/>
      <c r="CD8" s="171"/>
    </row>
    <row r="9" spans="1:82" s="18" customFormat="1" ht="9.75" customHeight="1" thickBot="1">
      <c r="A9" s="44"/>
      <c r="B9" s="156"/>
      <c r="C9" s="157"/>
      <c r="D9" s="157"/>
      <c r="E9" s="158"/>
      <c r="F9" s="159"/>
      <c r="G9" s="160"/>
      <c r="H9" s="147"/>
      <c r="I9" s="146"/>
      <c r="J9" s="147"/>
      <c r="K9" s="146"/>
      <c r="L9" s="146"/>
      <c r="M9" s="146"/>
      <c r="N9" s="146"/>
      <c r="O9" s="146"/>
      <c r="P9" s="146"/>
      <c r="Q9" s="146"/>
      <c r="R9" s="146"/>
      <c r="S9" s="147"/>
      <c r="T9" s="161"/>
      <c r="U9" s="148"/>
      <c r="V9" s="162"/>
      <c r="W9" s="168"/>
      <c r="X9" s="168"/>
      <c r="Y9" s="168"/>
      <c r="Z9" s="168"/>
      <c r="AA9" s="169"/>
      <c r="AB9" s="163"/>
      <c r="AC9" s="176"/>
      <c r="AD9" s="164"/>
      <c r="AE9" s="164"/>
      <c r="AF9" s="164"/>
      <c r="AG9" s="164"/>
      <c r="AH9" s="164"/>
      <c r="AI9" s="164"/>
      <c r="AJ9" s="164"/>
      <c r="AK9" s="165"/>
      <c r="AL9" s="165"/>
      <c r="AM9" s="164"/>
      <c r="AN9" s="145"/>
      <c r="AO9" s="164"/>
      <c r="AP9" s="165"/>
      <c r="AQ9" s="165"/>
      <c r="AR9" s="161"/>
      <c r="AS9" s="165"/>
      <c r="AT9" s="146"/>
      <c r="AU9" s="164"/>
      <c r="AV9" s="166"/>
      <c r="AW9" s="167"/>
      <c r="AX9" s="149"/>
      <c r="AY9" s="150"/>
      <c r="AZ9" s="150"/>
      <c r="BA9" s="150"/>
      <c r="BB9" s="150"/>
      <c r="BC9" s="150"/>
      <c r="BD9" s="150"/>
      <c r="BE9" s="150"/>
      <c r="BF9" s="150"/>
      <c r="BG9" s="164"/>
      <c r="BH9" s="150"/>
      <c r="BI9" s="150"/>
      <c r="BJ9" s="150"/>
      <c r="BK9" s="150"/>
      <c r="BL9" s="150"/>
      <c r="BM9" s="150"/>
      <c r="BN9" s="150"/>
      <c r="BO9" s="151"/>
      <c r="BP9" s="152"/>
      <c r="BQ9" s="150"/>
      <c r="BR9" s="153"/>
      <c r="BS9" s="153"/>
      <c r="BT9" s="153"/>
      <c r="BU9" s="153"/>
      <c r="BV9" s="150"/>
      <c r="BW9" s="154"/>
      <c r="BX9" s="170"/>
      <c r="BY9" s="294" t="s">
        <v>187</v>
      </c>
      <c r="BZ9" s="294"/>
      <c r="CA9" s="294"/>
      <c r="CB9" s="294" t="s">
        <v>253</v>
      </c>
      <c r="CC9" s="294"/>
      <c r="CD9" s="294"/>
    </row>
    <row r="10" spans="1:82" s="27" customFormat="1" ht="18" customHeight="1" thickBot="1">
      <c r="A10" s="45"/>
      <c r="B10" s="1" t="s">
        <v>70</v>
      </c>
      <c r="C10" s="2" t="s">
        <v>71</v>
      </c>
      <c r="D10" s="2" t="s">
        <v>243</v>
      </c>
      <c r="E10" s="28"/>
      <c r="F10" s="184">
        <f>MAX(E11:E27)</f>
        <v>4</v>
      </c>
      <c r="G10" s="184"/>
      <c r="H10" s="184"/>
      <c r="I10" s="185"/>
      <c r="J10" s="185"/>
      <c r="K10" s="185"/>
      <c r="L10" s="185"/>
      <c r="M10" s="185"/>
      <c r="N10" s="185"/>
      <c r="O10" s="185"/>
      <c r="P10" s="185"/>
      <c r="Q10" s="185"/>
      <c r="R10" s="185"/>
      <c r="S10" s="186"/>
      <c r="T10" s="184"/>
      <c r="U10" s="187"/>
      <c r="V10" s="188"/>
      <c r="W10" s="188"/>
      <c r="X10" s="188"/>
      <c r="Y10" s="188"/>
      <c r="Z10" s="188"/>
      <c r="AA10" s="188"/>
      <c r="AB10" s="189">
        <f>SUM(AB11:AB27)</f>
        <v>33480000</v>
      </c>
      <c r="AC10" s="190">
        <f t="shared" ref="AC10:AN10" si="0">SUM(AC11:AC27)</f>
        <v>29300000</v>
      </c>
      <c r="AD10" s="190">
        <f t="shared" si="0"/>
        <v>9372000</v>
      </c>
      <c r="AE10" s="190">
        <f t="shared" si="0"/>
        <v>12656000</v>
      </c>
      <c r="AF10" s="190">
        <f t="shared" si="0"/>
        <v>6328000</v>
      </c>
      <c r="AG10" s="190">
        <f t="shared" si="0"/>
        <v>6328000</v>
      </c>
      <c r="AH10" s="190">
        <f t="shared" si="0"/>
        <v>0</v>
      </c>
      <c r="AI10" s="190">
        <f t="shared" si="0"/>
        <v>9612000</v>
      </c>
      <c r="AJ10" s="190">
        <f t="shared" si="0"/>
        <v>1840000</v>
      </c>
      <c r="AK10" s="192"/>
      <c r="AL10" s="282">
        <f>SUM(AL11:AL27)</f>
        <v>2464000</v>
      </c>
      <c r="AM10" s="190">
        <f t="shared" si="0"/>
        <v>7992000</v>
      </c>
      <c r="AN10" s="191">
        <f t="shared" si="0"/>
        <v>9372000</v>
      </c>
      <c r="AO10" s="190"/>
      <c r="AP10" s="192"/>
      <c r="AQ10" s="184"/>
      <c r="AR10" s="184"/>
      <c r="AS10" s="184"/>
      <c r="AT10" s="185"/>
      <c r="AU10" s="184">
        <f t="shared" ref="AU10:AV10" si="1">SUM(AU11:AU27)</f>
        <v>1</v>
      </c>
      <c r="AV10" s="193">
        <f t="shared" si="1"/>
        <v>4620000</v>
      </c>
      <c r="AW10" s="194">
        <f>ROUNDDOWN(AV10*1/15,-3)/1000</f>
        <v>308</v>
      </c>
      <c r="AX10" s="195">
        <f t="shared" ref="AX10:BG10" si="2">COUNTA(AX11:AX27)</f>
        <v>0</v>
      </c>
      <c r="AY10" s="184">
        <f t="shared" si="2"/>
        <v>0</v>
      </c>
      <c r="AZ10" s="184">
        <f t="shared" si="2"/>
        <v>3</v>
      </c>
      <c r="BA10" s="184">
        <f t="shared" si="2"/>
        <v>0</v>
      </c>
      <c r="BB10" s="184">
        <f t="shared" si="2"/>
        <v>1</v>
      </c>
      <c r="BC10" s="184">
        <f t="shared" si="2"/>
        <v>1</v>
      </c>
      <c r="BD10" s="184">
        <f t="shared" si="2"/>
        <v>0</v>
      </c>
      <c r="BE10" s="184">
        <f t="shared" si="2"/>
        <v>1</v>
      </c>
      <c r="BF10" s="184">
        <f t="shared" si="2"/>
        <v>0</v>
      </c>
      <c r="BG10" s="184">
        <f t="shared" si="2"/>
        <v>1</v>
      </c>
      <c r="BH10" s="196">
        <f>SUM(BH11:BH27)</f>
        <v>0</v>
      </c>
      <c r="BI10" s="196">
        <f>SUM(BI11:BI27)</f>
        <v>0</v>
      </c>
      <c r="BJ10" s="184">
        <f t="shared" ref="BJ10:BW10" si="3">COUNTA(BJ11:BJ27)</f>
        <v>0</v>
      </c>
      <c r="BK10" s="184">
        <f t="shared" si="3"/>
        <v>0</v>
      </c>
      <c r="BL10" s="184">
        <f t="shared" si="3"/>
        <v>0</v>
      </c>
      <c r="BM10" s="196">
        <f>SUM(BM11:BM27)</f>
        <v>0</v>
      </c>
      <c r="BN10" s="196">
        <f>SUM(BN11:BN27)</f>
        <v>0</v>
      </c>
      <c r="BO10" s="197">
        <f t="shared" si="3"/>
        <v>0</v>
      </c>
      <c r="BP10" s="187">
        <f t="shared" si="3"/>
        <v>2</v>
      </c>
      <c r="BQ10" s="184">
        <f t="shared" si="3"/>
        <v>0</v>
      </c>
      <c r="BR10" s="184">
        <f t="shared" si="3"/>
        <v>2</v>
      </c>
      <c r="BS10" s="184">
        <f t="shared" si="3"/>
        <v>2</v>
      </c>
      <c r="BT10" s="184">
        <f t="shared" si="3"/>
        <v>1</v>
      </c>
      <c r="BU10" s="184">
        <f t="shared" si="3"/>
        <v>0</v>
      </c>
      <c r="BV10" s="184">
        <f t="shared" si="3"/>
        <v>1</v>
      </c>
      <c r="BW10" s="197">
        <f t="shared" si="3"/>
        <v>0</v>
      </c>
      <c r="BX10" s="170"/>
      <c r="BY10" s="266" t="s">
        <v>170</v>
      </c>
      <c r="BZ10" s="266" t="s">
        <v>171</v>
      </c>
      <c r="CA10" s="266"/>
      <c r="CB10" s="266" t="s">
        <v>170</v>
      </c>
      <c r="CC10" s="266" t="s">
        <v>171</v>
      </c>
      <c r="CD10" s="266"/>
    </row>
    <row r="11" spans="1:82" s="18" customFormat="1" ht="18" customHeight="1">
      <c r="A11" s="14" t="str">
        <f>B11&amp;C11&amp;D11&amp;F11</f>
        <v>○○県○○市〇〇(有)〇〇〇〇</v>
      </c>
      <c r="B11" s="47" t="s">
        <v>70</v>
      </c>
      <c r="C11" s="3" t="s">
        <v>71</v>
      </c>
      <c r="D11" s="3" t="s">
        <v>244</v>
      </c>
      <c r="E11" s="29">
        <v>1</v>
      </c>
      <c r="F11" s="5" t="s">
        <v>248</v>
      </c>
      <c r="G11" s="5"/>
      <c r="H11" s="5">
        <v>1</v>
      </c>
      <c r="I11" s="198" t="str">
        <f>IF(H11&gt;0,VLOOKUP(H11,'整理番号表（融資主体型補助事業）'!D$5:E$7,2,FALSE),"")</f>
        <v>中心経営体</v>
      </c>
      <c r="J11" s="92">
        <v>2</v>
      </c>
      <c r="K11" s="198" t="str">
        <f>IF(J11&gt;0,VLOOKUP(J11,'整理番号表（融資主体型補助事業）'!D$11:E$18,2,FALSE),"")</f>
        <v>認定農業者（法人）</v>
      </c>
      <c r="L11" s="103" t="s">
        <v>238</v>
      </c>
      <c r="M11" s="103">
        <v>2</v>
      </c>
      <c r="N11" s="198" t="str">
        <f>IF(M11&gt;0,VLOOKUP(M11,'整理番号表（融資主体型補助事業）'!H$5:I$23,2,FALSE),"")</f>
        <v>ハウス（鉄骨）</v>
      </c>
      <c r="O11" s="103">
        <v>1</v>
      </c>
      <c r="P11" s="198" t="str">
        <f>IF(O11&gt;0,VLOOKUP(O11,'整理番号表（融資主体型補助事業）'!H$27:I$28,2,FALSE),"")</f>
        <v>加入している</v>
      </c>
      <c r="Q11" s="103">
        <v>1</v>
      </c>
      <c r="R11" s="198" t="str">
        <f>IF(Q11&gt;0,VLOOKUP(Q11,'整理番号表（融資主体型補助事業）'!H$32:I$33,2,FALSE),"")</f>
        <v>原形復旧に該当する</v>
      </c>
      <c r="S11" s="3">
        <v>2</v>
      </c>
      <c r="T11" s="201" t="str">
        <f>IF(S11&gt;0,VLOOKUP(S11,'整理番号表（融資主体型補助事業）'!L$5:M$38,2,FALSE),"")</f>
        <v>ハウス（鉄骨）</v>
      </c>
      <c r="U11" s="6">
        <v>1</v>
      </c>
      <c r="V11" s="7" t="s">
        <v>239</v>
      </c>
      <c r="W11" s="172" t="s">
        <v>252</v>
      </c>
      <c r="X11" s="172" t="s">
        <v>258</v>
      </c>
      <c r="Y11" s="182">
        <f>IF(W11="",0,INDEX('整理番号表（融資主体型補助事業）'!$Y$6:$AN$11,MATCH(W11,'整理番号表（融資主体型補助事業）'!$X$6:$X$11,0),MATCH(X11,'整理番号表（融資主体型補助事業）'!$Y$5:$AN$5,0)))</f>
        <v>65</v>
      </c>
      <c r="Z11" s="7"/>
      <c r="AA11" s="7">
        <v>1</v>
      </c>
      <c r="AB11" s="174">
        <v>16200000</v>
      </c>
      <c r="AC11" s="212">
        <v>12960000</v>
      </c>
      <c r="AD11" s="178">
        <f t="shared" ref="AD11:AD27" si="4">IF(AB11&gt;0,IF(AA11=1,MIN(ROUNDDOWN((AB11-BY11)*0.3,-3),ROUNDDOWN(AB11-BY11-AI11-AE11,-3),ROUNDDOWN(AI11+AL11*0.5,-3),ROUNDDOWN((AB11-BY11)/2-(AC11-CB11)*Y11/100*4/10,-3)),MIN(ROUNDDOWN(AB11*0.3,-3),ROUNDDOWN(AB11-AI11-AE11,-3),ROUNDDOWN(AI11+AL11*0.5,-3),ROUNDDOWN(AB11/2-AC11*Y11/100*4/10,-3))),"")</f>
        <v>4380000</v>
      </c>
      <c r="AE11" s="179">
        <f>SUM(AF11:AG11)</f>
        <v>6000000</v>
      </c>
      <c r="AF11" s="10">
        <v>3000000</v>
      </c>
      <c r="AG11" s="10">
        <v>3000000</v>
      </c>
      <c r="AH11" s="10"/>
      <c r="AI11" s="10">
        <v>4620000</v>
      </c>
      <c r="AJ11" s="269">
        <f t="shared" ref="AJ11:AJ27" si="5">IF(AB11&gt;0,AB11-AD11-AE11-AI11,"")</f>
        <v>1200000</v>
      </c>
      <c r="AK11" s="227">
        <f>IF(AB11&gt;0,IF(AD11/AB11&lt;=0.3,AD11/AB11,"補助対象外"),"")</f>
        <v>0.27037037037037037</v>
      </c>
      <c r="AL11" s="279">
        <v>2080000</v>
      </c>
      <c r="AM11" s="178">
        <f>IF(AN11&gt;0,IF(AN11&gt;3000000,3000000,AN11),"")</f>
        <v>3000000</v>
      </c>
      <c r="AN11" s="204">
        <f t="shared" ref="AN11:AN27" si="6">IF(A11&lt;&gt;A12,SUMIF($A$11:$A$10001,A11,$AD$11:$AD$10001),0)</f>
        <v>4380000</v>
      </c>
      <c r="AO11" s="10"/>
      <c r="AP11" s="206">
        <f t="shared" ref="AP11:AP27" si="7">IF(AB11&gt;0,AI11/AB11,"")</f>
        <v>0.28518518518518521</v>
      </c>
      <c r="AQ11" s="5">
        <v>6</v>
      </c>
      <c r="AR11" s="198" t="str">
        <f>IF(AQ11&gt;0,VLOOKUP(AQ11,'整理番号表（融資主体型補助事業）'!P$5:Q$13,2,FALSE),"")</f>
        <v>銀行</v>
      </c>
      <c r="AS11" s="5">
        <v>8</v>
      </c>
      <c r="AT11" s="198" t="str">
        <f>IF(AS11&gt;0,VLOOKUP(AS11,'整理番号表（融資主体型補助事業）'!S$5:T$12,2,FALSE),"")</f>
        <v>一般資金（プロパー資金）</v>
      </c>
      <c r="AU11" s="5">
        <v>1</v>
      </c>
      <c r="AV11" s="208">
        <f t="shared" ref="AV11:AV27" si="8">IF(AU11=1,AI11,0)</f>
        <v>4620000</v>
      </c>
      <c r="AW11" s="61"/>
      <c r="AX11" s="97"/>
      <c r="AY11" s="98"/>
      <c r="AZ11" s="98">
        <v>1</v>
      </c>
      <c r="BA11" s="98"/>
      <c r="BB11" s="98">
        <v>1</v>
      </c>
      <c r="BC11" s="98"/>
      <c r="BD11" s="98"/>
      <c r="BE11" s="98"/>
      <c r="BF11" s="98"/>
      <c r="BG11" s="98"/>
      <c r="BH11" s="98"/>
      <c r="BI11" s="98"/>
      <c r="BJ11" s="98"/>
      <c r="BK11" s="98"/>
      <c r="BL11" s="98"/>
      <c r="BM11" s="98"/>
      <c r="BN11" s="98"/>
      <c r="BO11" s="67"/>
      <c r="BP11" s="64">
        <v>1</v>
      </c>
      <c r="BQ11" s="5"/>
      <c r="BR11" s="5"/>
      <c r="BS11" s="5">
        <v>1</v>
      </c>
      <c r="BT11" s="5"/>
      <c r="BU11" s="5"/>
      <c r="BV11" s="5"/>
      <c r="BW11" s="48"/>
      <c r="BX11" s="170"/>
      <c r="BY11" s="267">
        <f>IF(AB11&gt;0,IF($AA11=1,ROUNDDOWN(AB11*8/108,0)),"")</f>
        <v>1200000</v>
      </c>
      <c r="BZ11" s="267">
        <f>IF(AB11&gt;0,IF($AA11=1,ROUNDDOWN(BY11*CA11,0),""),"")</f>
        <v>350400</v>
      </c>
      <c r="CA11" s="268">
        <f>IF(AB11&gt;0,IF($AA11=1,ROUNDDOWN(AD11/(AB11-BY11),5),""),"")</f>
        <v>0.29199999999999998</v>
      </c>
      <c r="CB11" s="267">
        <f>IF(AC11&gt;0,IF($AA11=1,ROUNDDOWN(AC11*8/108,0)),"")</f>
        <v>960000</v>
      </c>
      <c r="CC11" s="267"/>
      <c r="CD11" s="268"/>
    </row>
    <row r="12" spans="1:82" s="18" customFormat="1" ht="18" customHeight="1">
      <c r="A12" s="14" t="str">
        <f t="shared" ref="A12:A27" si="9">B12&amp;C12&amp;D12&amp;F12</f>
        <v>○○県○○市〇〇□□　□□</v>
      </c>
      <c r="B12" s="49" t="s">
        <v>70</v>
      </c>
      <c r="C12" s="4" t="s">
        <v>71</v>
      </c>
      <c r="D12" s="4" t="s">
        <v>244</v>
      </c>
      <c r="E12" s="70">
        <f t="shared" ref="E12:E27" si="10">IF(F12="","",IF(F12&lt;&gt;F11,SUM(E11)+1,E11))</f>
        <v>2</v>
      </c>
      <c r="F12" s="270" t="s">
        <v>241</v>
      </c>
      <c r="G12" s="5"/>
      <c r="H12" s="270">
        <v>1</v>
      </c>
      <c r="I12" s="199" t="str">
        <f>IF(H12&gt;0,VLOOKUP(H12,'整理番号表（融資主体型補助事業）'!D$5:E$7,2,FALSE),"")</f>
        <v>中心経営体</v>
      </c>
      <c r="J12" s="93">
        <v>1</v>
      </c>
      <c r="K12" s="199" t="str">
        <f>IF(J12&gt;0,VLOOKUP(J12,'整理番号表（融資主体型補助事業）'!D$11:E$18,2,FALSE),"")</f>
        <v>認定農業者（個別）</v>
      </c>
      <c r="L12" s="104" t="s">
        <v>238</v>
      </c>
      <c r="M12" s="104">
        <v>1</v>
      </c>
      <c r="N12" s="199" t="str">
        <f>IF(M12&gt;0,VLOOKUP(M12,'整理番号表（融資主体型補助事業）'!H$5:I$23,2,FALSE),"")</f>
        <v>ハウス（パイプ）</v>
      </c>
      <c r="O12" s="104">
        <v>2</v>
      </c>
      <c r="P12" s="199" t="str">
        <f>IF(O12&gt;0,VLOOKUP(O12,'整理番号表（融資主体型補助事業）'!H$27:I$28,2,FALSE),"")</f>
        <v>加入していない</v>
      </c>
      <c r="Q12" s="104">
        <v>1</v>
      </c>
      <c r="R12" s="199" t="str">
        <f>IF(Q12&gt;0,VLOOKUP(Q12,'整理番号表（融資主体型補助事業）'!H$32:I$33,2,FALSE),"")</f>
        <v>原形復旧に該当する</v>
      </c>
      <c r="S12" s="4">
        <v>1</v>
      </c>
      <c r="T12" s="202" t="str">
        <f>IF(S12&gt;0,VLOOKUP(S12,'整理番号表（融資主体型補助事業）'!L$5:M$38,2,FALSE),"")</f>
        <v>ハウス（パイプ）</v>
      </c>
      <c r="U12" s="8">
        <v>1</v>
      </c>
      <c r="V12" s="9" t="s">
        <v>240</v>
      </c>
      <c r="W12" s="172" t="s">
        <v>262</v>
      </c>
      <c r="X12" s="172" t="s">
        <v>259</v>
      </c>
      <c r="Y12" s="182">
        <f>IF(W12="",0,INDEX('整理番号表（融資主体型補助事業）'!$Y$6:$AN$11,MATCH(W12,'整理番号表（融資主体型補助事業）'!$X$6:$X$11,0),MATCH(X12,'整理番号表（融資主体型補助事業）'!$Y$5:$AN$5,0)))</f>
        <v>50</v>
      </c>
      <c r="Z12" s="7"/>
      <c r="AA12" s="7"/>
      <c r="AB12" s="174">
        <v>3240000</v>
      </c>
      <c r="AC12" s="212">
        <v>2700000</v>
      </c>
      <c r="AD12" s="178">
        <f t="shared" si="4"/>
        <v>972000</v>
      </c>
      <c r="AE12" s="179">
        <f t="shared" ref="AE12:AE27" si="11">SUM(AF12:AG12)</f>
        <v>1296000</v>
      </c>
      <c r="AF12" s="10">
        <v>648000</v>
      </c>
      <c r="AG12" s="10">
        <v>648000</v>
      </c>
      <c r="AH12" s="10"/>
      <c r="AI12" s="10">
        <v>972000</v>
      </c>
      <c r="AJ12" s="178">
        <f t="shared" si="5"/>
        <v>0</v>
      </c>
      <c r="AK12" s="228">
        <f t="shared" ref="AK12:AK27" si="12">IF(AB12&gt;0,IF(AD12/AB12&lt;=0.3,AD12/AB12,"補助対象外"),"")</f>
        <v>0.3</v>
      </c>
      <c r="AL12" s="280">
        <v>384000</v>
      </c>
      <c r="AM12" s="178">
        <f t="shared" ref="AM12:AM27" si="13">IF(AN12&gt;0,IF(AN12&gt;3000000,3000000,AN12),"")</f>
        <v>972000</v>
      </c>
      <c r="AN12" s="204">
        <f t="shared" si="6"/>
        <v>972000</v>
      </c>
      <c r="AO12" s="10"/>
      <c r="AP12" s="206">
        <f t="shared" si="7"/>
        <v>0.3</v>
      </c>
      <c r="AQ12" s="270">
        <v>1</v>
      </c>
      <c r="AR12" s="199" t="str">
        <f>IF(AQ12&gt;0,VLOOKUP(AQ12,'整理番号表（融資主体型補助事業）'!P$5:Q$13,2,FALSE),"")</f>
        <v>農協</v>
      </c>
      <c r="AS12" s="270">
        <v>1</v>
      </c>
      <c r="AT12" s="199" t="str">
        <f>IF(AS12&gt;0,VLOOKUP(AS12,'整理番号表（融資主体型補助事業）'!S$5:T$12,2,FALSE),"")</f>
        <v>近代化資金</v>
      </c>
      <c r="AU12" s="270"/>
      <c r="AV12" s="209">
        <f t="shared" si="8"/>
        <v>0</v>
      </c>
      <c r="AW12" s="62"/>
      <c r="AX12" s="99"/>
      <c r="AY12" s="100"/>
      <c r="AZ12" s="100">
        <v>1</v>
      </c>
      <c r="BA12" s="100"/>
      <c r="BB12" s="100"/>
      <c r="BC12" s="100"/>
      <c r="BD12" s="100"/>
      <c r="BE12" s="100"/>
      <c r="BF12" s="100"/>
      <c r="BG12" s="100"/>
      <c r="BH12" s="100"/>
      <c r="BI12" s="100"/>
      <c r="BJ12" s="100"/>
      <c r="BK12" s="100"/>
      <c r="BL12" s="100"/>
      <c r="BM12" s="100"/>
      <c r="BN12" s="100"/>
      <c r="BO12" s="68"/>
      <c r="BP12" s="65"/>
      <c r="BQ12" s="270"/>
      <c r="BR12" s="270">
        <v>1</v>
      </c>
      <c r="BS12" s="270"/>
      <c r="BT12" s="270"/>
      <c r="BU12" s="270"/>
      <c r="BV12" s="270">
        <v>1</v>
      </c>
      <c r="BW12" s="50"/>
      <c r="BX12" s="170"/>
      <c r="BY12" s="267" t="b">
        <f t="shared" ref="BY12:BY27" si="14">IF(AB12&gt;0,IF($AA12=1,ROUNDDOWN(AB12*8/108,0)),"")</f>
        <v>0</v>
      </c>
      <c r="BZ12" s="267" t="str">
        <f t="shared" ref="BZ12:BZ27" si="15">IF(AB12&gt;0,IF($AA12=1,ROUNDDOWN(BY12*CA12,0),""),"")</f>
        <v/>
      </c>
      <c r="CA12" s="268" t="str">
        <f t="shared" ref="CA12:CA27" si="16">IF(AB12&gt;0,IF($AA12=1,ROUNDDOWN(AD12/(AB12-BY12),5),""),"")</f>
        <v/>
      </c>
      <c r="CB12" s="267" t="b">
        <f t="shared" ref="CB12:CB27" si="17">IF(AC12&gt;0,IF($AA12=1,ROUNDDOWN(AB12*8/108,0)),"")</f>
        <v>0</v>
      </c>
      <c r="CC12" s="267" t="str">
        <f t="shared" ref="CC12:CC27" si="18">IF(AE12&gt;0,IF($AA12=1,ROUNDDOWN(CB12*CD12,0),""),"")</f>
        <v/>
      </c>
      <c r="CD12" s="268" t="str">
        <f t="shared" ref="CD12:CD27" si="19">IF(AE12&gt;0,IF($AA12=1,ROUNDDOWN(AG12/(AE12-CB12),5),""),"")</f>
        <v/>
      </c>
    </row>
    <row r="13" spans="1:82" s="18" customFormat="1" ht="18" customHeight="1">
      <c r="A13" s="14" t="str">
        <f t="shared" si="9"/>
        <v>○○県〇〇市〇〇(株)△△△△</v>
      </c>
      <c r="B13" s="49" t="s">
        <v>70</v>
      </c>
      <c r="C13" s="4" t="s">
        <v>242</v>
      </c>
      <c r="D13" s="4" t="s">
        <v>243</v>
      </c>
      <c r="E13" s="70">
        <f t="shared" si="10"/>
        <v>3</v>
      </c>
      <c r="F13" s="270" t="s">
        <v>247</v>
      </c>
      <c r="G13" s="5"/>
      <c r="H13" s="270">
        <v>1</v>
      </c>
      <c r="I13" s="199" t="str">
        <f>IF(H13&gt;0,VLOOKUP(H13,'整理番号表（融資主体型補助事業）'!D$5:E$7,2,FALSE),"")</f>
        <v>中心経営体</v>
      </c>
      <c r="J13" s="93">
        <v>2</v>
      </c>
      <c r="K13" s="199" t="str">
        <f>IF(J13&gt;0,VLOOKUP(J13,'整理番号表（融資主体型補助事業）'!D$11:E$18,2,FALSE),"")</f>
        <v>認定農業者（法人）</v>
      </c>
      <c r="L13" s="104" t="s">
        <v>245</v>
      </c>
      <c r="M13" s="104">
        <v>9</v>
      </c>
      <c r="N13" s="199" t="str">
        <f>IF(M13&gt;0,VLOOKUP(M13,'整理番号表（融資主体型補助事業）'!H$5:I$23,2,FALSE),"")</f>
        <v>畜舎（養鶏）</v>
      </c>
      <c r="O13" s="104">
        <v>2</v>
      </c>
      <c r="P13" s="199" t="str">
        <f>IF(O13&gt;0,VLOOKUP(O13,'整理番号表（融資主体型補助事業）'!H$27:I$28,2,FALSE),"")</f>
        <v>加入していない</v>
      </c>
      <c r="Q13" s="104">
        <v>1</v>
      </c>
      <c r="R13" s="199" t="str">
        <f>IF(Q13&gt;0,VLOOKUP(Q13,'整理番号表（融資主体型補助事業）'!H$32:I$33,2,FALSE),"")</f>
        <v>原形復旧に該当する</v>
      </c>
      <c r="S13" s="4">
        <v>9</v>
      </c>
      <c r="T13" s="202" t="str">
        <f>IF(S13&gt;0,VLOOKUP(S13,'整理番号表（融資主体型補助事業）'!L$5:M$38,2,FALSE),"")</f>
        <v>畜舎（養鶏）</v>
      </c>
      <c r="U13" s="8">
        <v>1</v>
      </c>
      <c r="V13" s="9" t="s">
        <v>250</v>
      </c>
      <c r="W13" s="172"/>
      <c r="X13" s="172"/>
      <c r="Y13" s="182">
        <f>IF(W13="",0,INDEX('整理番号表（融資主体型補助事業）'!$Y$6:$AN$11,MATCH(W13,'整理番号表（融資主体型補助事業）'!$X$6:$X$11,0),MATCH(X13,'整理番号表（融資主体型補助事業）'!$Y$5:$AN$5,0)))</f>
        <v>0</v>
      </c>
      <c r="Z13" s="7"/>
      <c r="AA13" s="7">
        <v>1</v>
      </c>
      <c r="AB13" s="174">
        <v>8640000</v>
      </c>
      <c r="AC13" s="212">
        <v>8240000</v>
      </c>
      <c r="AD13" s="178">
        <f t="shared" si="4"/>
        <v>2400000</v>
      </c>
      <c r="AE13" s="179">
        <f t="shared" si="11"/>
        <v>3200000</v>
      </c>
      <c r="AF13" s="10">
        <v>1600000</v>
      </c>
      <c r="AG13" s="10">
        <v>1600000</v>
      </c>
      <c r="AH13" s="10"/>
      <c r="AI13" s="10">
        <v>2400000</v>
      </c>
      <c r="AJ13" s="178">
        <f t="shared" si="5"/>
        <v>640000</v>
      </c>
      <c r="AK13" s="228">
        <f t="shared" si="12"/>
        <v>0.27777777777777779</v>
      </c>
      <c r="AL13" s="280"/>
      <c r="AM13" s="178">
        <f t="shared" si="13"/>
        <v>2400000</v>
      </c>
      <c r="AN13" s="204">
        <f t="shared" si="6"/>
        <v>2400000</v>
      </c>
      <c r="AO13" s="10"/>
      <c r="AP13" s="206">
        <f t="shared" si="7"/>
        <v>0.27777777777777779</v>
      </c>
      <c r="AQ13" s="270">
        <v>4</v>
      </c>
      <c r="AR13" s="199" t="str">
        <f>IF(AQ13&gt;0,VLOOKUP(AQ13,'整理番号表（融資主体型補助事業）'!P$5:Q$13,2,FALSE),"")</f>
        <v>政策金融公庫</v>
      </c>
      <c r="AS13" s="270">
        <v>4</v>
      </c>
      <c r="AT13" s="199" t="str">
        <f>IF(AS13&gt;0,VLOOKUP(AS13,'整理番号表（融資主体型補助事業）'!S$5:T$12,2,FALSE),"")</f>
        <v>公庫資金（スーパーＬ）直貸</v>
      </c>
      <c r="AU13" s="270"/>
      <c r="AV13" s="209">
        <f t="shared" si="8"/>
        <v>0</v>
      </c>
      <c r="AW13" s="62"/>
      <c r="AX13" s="99"/>
      <c r="AY13" s="100"/>
      <c r="AZ13" s="100"/>
      <c r="BA13" s="100"/>
      <c r="BB13" s="100"/>
      <c r="BC13" s="100">
        <v>1</v>
      </c>
      <c r="BD13" s="100"/>
      <c r="BE13" s="100"/>
      <c r="BF13" s="100"/>
      <c r="BG13" s="100">
        <v>1</v>
      </c>
      <c r="BH13" s="100"/>
      <c r="BI13" s="100"/>
      <c r="BJ13" s="100"/>
      <c r="BK13" s="100"/>
      <c r="BL13" s="100"/>
      <c r="BM13" s="100"/>
      <c r="BN13" s="100"/>
      <c r="BO13" s="68"/>
      <c r="BP13" s="65"/>
      <c r="BQ13" s="270"/>
      <c r="BR13" s="270">
        <v>1</v>
      </c>
      <c r="BS13" s="270">
        <v>1</v>
      </c>
      <c r="BT13" s="270"/>
      <c r="BU13" s="270"/>
      <c r="BV13" s="270"/>
      <c r="BW13" s="50"/>
      <c r="BX13" s="170"/>
      <c r="BY13" s="267">
        <f t="shared" si="14"/>
        <v>640000</v>
      </c>
      <c r="BZ13" s="267">
        <f t="shared" si="15"/>
        <v>192000</v>
      </c>
      <c r="CA13" s="268">
        <f t="shared" si="16"/>
        <v>0.3</v>
      </c>
      <c r="CB13" s="267">
        <f t="shared" si="17"/>
        <v>640000</v>
      </c>
      <c r="CC13" s="267">
        <f t="shared" si="18"/>
        <v>400000</v>
      </c>
      <c r="CD13" s="268">
        <f t="shared" si="19"/>
        <v>0.625</v>
      </c>
    </row>
    <row r="14" spans="1:82" s="18" customFormat="1" ht="18" customHeight="1">
      <c r="A14" s="14" t="str">
        <f t="shared" si="9"/>
        <v>○○県〇〇市〇〇××××営農組合</v>
      </c>
      <c r="B14" s="49" t="s">
        <v>70</v>
      </c>
      <c r="C14" s="4" t="s">
        <v>242</v>
      </c>
      <c r="D14" s="4" t="s">
        <v>243</v>
      </c>
      <c r="E14" s="70">
        <f t="shared" si="10"/>
        <v>4</v>
      </c>
      <c r="F14" s="270" t="s">
        <v>249</v>
      </c>
      <c r="G14" s="5"/>
      <c r="H14" s="270">
        <v>1</v>
      </c>
      <c r="I14" s="199" t="str">
        <f>IF(H14&gt;0,VLOOKUP(H14,'整理番号表（融資主体型補助事業）'!D$5:E$7,2,FALSE),"")</f>
        <v>中心経営体</v>
      </c>
      <c r="J14" s="93">
        <v>3</v>
      </c>
      <c r="K14" s="199" t="str">
        <f>IF(J14&gt;0,VLOOKUP(J14,'整理番号表（融資主体型補助事業）'!D$11:E$18,2,FALSE),"")</f>
        <v>集落営農組織（任意組織）</v>
      </c>
      <c r="L14" s="104" t="s">
        <v>246</v>
      </c>
      <c r="M14" s="104">
        <v>5</v>
      </c>
      <c r="N14" s="199" t="str">
        <f>IF(M14&gt;0,VLOOKUP(M14,'整理番号表（融資主体型補助事業）'!H$5:I$23,2,FALSE),"")</f>
        <v>乾燥調整施設</v>
      </c>
      <c r="O14" s="104">
        <v>2</v>
      </c>
      <c r="P14" s="199" t="str">
        <f>IF(O14&gt;0,VLOOKUP(O14,'整理番号表（融資主体型補助事業）'!H$27:I$28,2,FALSE),"")</f>
        <v>加入していない</v>
      </c>
      <c r="Q14" s="104">
        <v>1</v>
      </c>
      <c r="R14" s="199" t="str">
        <f>IF(Q14&gt;0,VLOOKUP(Q14,'整理番号表（融資主体型補助事業）'!H$32:I$33,2,FALSE),"")</f>
        <v>原形復旧に該当する</v>
      </c>
      <c r="S14" s="4">
        <v>5</v>
      </c>
      <c r="T14" s="202" t="str">
        <f>IF(S14&gt;0,VLOOKUP(S14,'整理番号表（融資主体型補助事業）'!L$5:M$38,2,FALSE),"")</f>
        <v>乾燥調整施設</v>
      </c>
      <c r="U14" s="8">
        <v>1</v>
      </c>
      <c r="V14" s="9" t="s">
        <v>251</v>
      </c>
      <c r="W14" s="172"/>
      <c r="X14" s="172"/>
      <c r="Y14" s="182">
        <f>IF(W14="",0,INDEX('整理番号表（融資主体型補助事業）'!$Y$6:$AN$11,MATCH(W14,'整理番号表（融資主体型補助事業）'!$X$6:$X$11,0),MATCH(X14,'整理番号表（融資主体型補助事業）'!$Y$5:$AN$5,0)))</f>
        <v>0</v>
      </c>
      <c r="Z14" s="7"/>
      <c r="AA14" s="7"/>
      <c r="AB14" s="174">
        <v>5400000</v>
      </c>
      <c r="AC14" s="212">
        <v>5400000</v>
      </c>
      <c r="AD14" s="178">
        <f t="shared" si="4"/>
        <v>1620000</v>
      </c>
      <c r="AE14" s="179">
        <f t="shared" si="11"/>
        <v>2160000</v>
      </c>
      <c r="AF14" s="11">
        <v>1080000</v>
      </c>
      <c r="AG14" s="11">
        <v>1080000</v>
      </c>
      <c r="AH14" s="11"/>
      <c r="AI14" s="11">
        <v>1620000</v>
      </c>
      <c r="AJ14" s="178">
        <f t="shared" si="5"/>
        <v>0</v>
      </c>
      <c r="AK14" s="228">
        <f t="shared" si="12"/>
        <v>0.3</v>
      </c>
      <c r="AL14" s="280"/>
      <c r="AM14" s="178">
        <f t="shared" si="13"/>
        <v>1620000</v>
      </c>
      <c r="AN14" s="204">
        <f t="shared" si="6"/>
        <v>1620000</v>
      </c>
      <c r="AO14" s="11"/>
      <c r="AP14" s="206">
        <f t="shared" si="7"/>
        <v>0.3</v>
      </c>
      <c r="AQ14" s="270">
        <v>1</v>
      </c>
      <c r="AR14" s="199" t="str">
        <f>IF(AQ14&gt;0,VLOOKUP(AQ14,'整理番号表（融資主体型補助事業）'!P$5:Q$13,2,FALSE),"")</f>
        <v>農協</v>
      </c>
      <c r="AS14" s="270">
        <v>8</v>
      </c>
      <c r="AT14" s="199" t="str">
        <f>IF(AS14&gt;0,VLOOKUP(AS14,'整理番号表（融資主体型補助事業）'!S$5:T$12,2,FALSE),"")</f>
        <v>一般資金（プロパー資金）</v>
      </c>
      <c r="AU14" s="270"/>
      <c r="AV14" s="209">
        <f t="shared" si="8"/>
        <v>0</v>
      </c>
      <c r="AW14" s="62"/>
      <c r="AX14" s="99"/>
      <c r="AY14" s="100"/>
      <c r="AZ14" s="100">
        <v>1</v>
      </c>
      <c r="BA14" s="100"/>
      <c r="BB14" s="100"/>
      <c r="BC14" s="100"/>
      <c r="BD14" s="100"/>
      <c r="BE14" s="100">
        <v>1</v>
      </c>
      <c r="BF14" s="100"/>
      <c r="BG14" s="100"/>
      <c r="BH14" s="100"/>
      <c r="BI14" s="100"/>
      <c r="BJ14" s="100"/>
      <c r="BK14" s="100"/>
      <c r="BL14" s="100"/>
      <c r="BM14" s="100"/>
      <c r="BN14" s="100"/>
      <c r="BO14" s="68"/>
      <c r="BP14" s="65">
        <v>1</v>
      </c>
      <c r="BQ14" s="270"/>
      <c r="BR14" s="270"/>
      <c r="BS14" s="270"/>
      <c r="BT14" s="270">
        <v>1</v>
      </c>
      <c r="BU14" s="270"/>
      <c r="BV14" s="270"/>
      <c r="BW14" s="50"/>
      <c r="BX14" s="170"/>
      <c r="BY14" s="267" t="b">
        <f t="shared" si="14"/>
        <v>0</v>
      </c>
      <c r="BZ14" s="267" t="str">
        <f t="shared" si="15"/>
        <v/>
      </c>
      <c r="CA14" s="268" t="str">
        <f t="shared" si="16"/>
        <v/>
      </c>
      <c r="CB14" s="267" t="b">
        <f t="shared" si="17"/>
        <v>0</v>
      </c>
      <c r="CC14" s="267" t="str">
        <f t="shared" si="18"/>
        <v/>
      </c>
      <c r="CD14" s="268" t="str">
        <f t="shared" si="19"/>
        <v/>
      </c>
    </row>
    <row r="15" spans="1:82" s="18" customFormat="1" ht="18" customHeight="1">
      <c r="A15" s="14" t="str">
        <f t="shared" si="9"/>
        <v/>
      </c>
      <c r="B15" s="49"/>
      <c r="C15" s="4"/>
      <c r="D15" s="4"/>
      <c r="E15" s="70" t="str">
        <f t="shared" si="10"/>
        <v/>
      </c>
      <c r="F15" s="270"/>
      <c r="G15" s="5"/>
      <c r="H15" s="270"/>
      <c r="I15" s="199" t="str">
        <f>IF(H15&gt;0,VLOOKUP(H15,'整理番号表（融資主体型補助事業）'!D$5:E$7,2,FALSE),"")</f>
        <v/>
      </c>
      <c r="J15" s="93"/>
      <c r="K15" s="199" t="str">
        <f>IF(J15&gt;0,VLOOKUP(J15,'整理番号表（融資主体型補助事業）'!D$11:E$18,2,FALSE),"")</f>
        <v/>
      </c>
      <c r="L15" s="104"/>
      <c r="M15" s="104"/>
      <c r="N15" s="199" t="str">
        <f>IF(M15&gt;0,VLOOKUP(M15,'整理番号表（融資主体型補助事業）'!H$5:I$23,2,FALSE),"")</f>
        <v/>
      </c>
      <c r="O15" s="104"/>
      <c r="P15" s="199" t="str">
        <f>IF(O15&gt;0,VLOOKUP(O15,'整理番号表（融資主体型補助事業）'!H$27:I$28,2,FALSE),"")</f>
        <v/>
      </c>
      <c r="Q15" s="104"/>
      <c r="R15" s="199" t="str">
        <f>IF(Q15&gt;0,VLOOKUP(Q15,'整理番号表（融資主体型補助事業）'!H$32:I$33,2,FALSE),"")</f>
        <v/>
      </c>
      <c r="S15" s="4"/>
      <c r="T15" s="202" t="str">
        <f>IF(S15&gt;0,VLOOKUP(S15,'整理番号表（融資主体型補助事業）'!L$5:M$38,2,FALSE),"")</f>
        <v/>
      </c>
      <c r="U15" s="8"/>
      <c r="V15" s="9"/>
      <c r="W15" s="172"/>
      <c r="X15" s="172"/>
      <c r="Y15" s="182">
        <f>IF(W15="",0,INDEX('整理番号表（融資主体型補助事業）'!$Y$6:$AN$11,MATCH(W15,'整理番号表（融資主体型補助事業）'!$X$6:$X$11,0),MATCH(X15,'整理番号表（融資主体型補助事業）'!$Y$5:$AN$5,0)))</f>
        <v>0</v>
      </c>
      <c r="Z15" s="7"/>
      <c r="AA15" s="7"/>
      <c r="AB15" s="174"/>
      <c r="AC15" s="212"/>
      <c r="AD15" s="178" t="str">
        <f t="shared" si="4"/>
        <v/>
      </c>
      <c r="AE15" s="179">
        <f t="shared" si="11"/>
        <v>0</v>
      </c>
      <c r="AF15" s="11"/>
      <c r="AG15" s="11"/>
      <c r="AH15" s="11"/>
      <c r="AI15" s="11"/>
      <c r="AJ15" s="178" t="str">
        <f t="shared" si="5"/>
        <v/>
      </c>
      <c r="AK15" s="228" t="str">
        <f t="shared" si="12"/>
        <v/>
      </c>
      <c r="AL15" s="280"/>
      <c r="AM15" s="178" t="str">
        <f t="shared" si="13"/>
        <v/>
      </c>
      <c r="AN15" s="204">
        <f t="shared" si="6"/>
        <v>0</v>
      </c>
      <c r="AO15" s="11"/>
      <c r="AP15" s="206" t="str">
        <f t="shared" si="7"/>
        <v/>
      </c>
      <c r="AQ15" s="270"/>
      <c r="AR15" s="199" t="str">
        <f>IF(AQ15&gt;0,VLOOKUP(AQ15,'整理番号表（融資主体型補助事業）'!P$5:Q$13,2,FALSE),"")</f>
        <v/>
      </c>
      <c r="AS15" s="270"/>
      <c r="AT15" s="199" t="str">
        <f>IF(AS15&gt;0,VLOOKUP(AS15,'整理番号表（融資主体型補助事業）'!S$5:T$12,2,FALSE),"")</f>
        <v/>
      </c>
      <c r="AU15" s="270"/>
      <c r="AV15" s="209">
        <f t="shared" si="8"/>
        <v>0</v>
      </c>
      <c r="AW15" s="62"/>
      <c r="AX15" s="99"/>
      <c r="AY15" s="100"/>
      <c r="AZ15" s="100"/>
      <c r="BA15" s="100"/>
      <c r="BB15" s="100"/>
      <c r="BC15" s="100"/>
      <c r="BD15" s="100"/>
      <c r="BE15" s="100"/>
      <c r="BF15" s="100"/>
      <c r="BG15" s="100"/>
      <c r="BH15" s="100"/>
      <c r="BI15" s="100"/>
      <c r="BJ15" s="100"/>
      <c r="BK15" s="100"/>
      <c r="BL15" s="100"/>
      <c r="BM15" s="100"/>
      <c r="BN15" s="100"/>
      <c r="BO15" s="68"/>
      <c r="BP15" s="65"/>
      <c r="BQ15" s="270"/>
      <c r="BR15" s="270"/>
      <c r="BS15" s="270"/>
      <c r="BT15" s="270"/>
      <c r="BU15" s="270"/>
      <c r="BV15" s="270"/>
      <c r="BW15" s="50"/>
      <c r="BX15" s="170"/>
      <c r="BY15" s="267" t="str">
        <f t="shared" si="14"/>
        <v/>
      </c>
      <c r="BZ15" s="267" t="str">
        <f t="shared" si="15"/>
        <v/>
      </c>
      <c r="CA15" s="268" t="str">
        <f t="shared" si="16"/>
        <v/>
      </c>
      <c r="CB15" s="267" t="str">
        <f t="shared" si="17"/>
        <v/>
      </c>
      <c r="CC15" s="267" t="str">
        <f t="shared" si="18"/>
        <v/>
      </c>
      <c r="CD15" s="268" t="str">
        <f t="shared" si="19"/>
        <v/>
      </c>
    </row>
    <row r="16" spans="1:82" s="18" customFormat="1" ht="18" customHeight="1">
      <c r="A16" s="14" t="str">
        <f t="shared" si="9"/>
        <v/>
      </c>
      <c r="B16" s="49"/>
      <c r="C16" s="4"/>
      <c r="D16" s="4"/>
      <c r="E16" s="70" t="str">
        <f t="shared" si="10"/>
        <v/>
      </c>
      <c r="F16" s="270"/>
      <c r="G16" s="5"/>
      <c r="H16" s="270"/>
      <c r="I16" s="199" t="str">
        <f>IF(H16&gt;0,VLOOKUP(H16,'整理番号表（融資主体型補助事業）'!D$5:E$7,2,FALSE),"")</f>
        <v/>
      </c>
      <c r="J16" s="93"/>
      <c r="K16" s="199" t="str">
        <f>IF(J16&gt;0,VLOOKUP(J16,'整理番号表（融資主体型補助事業）'!D$11:E$18,2,FALSE),"")</f>
        <v/>
      </c>
      <c r="L16" s="104"/>
      <c r="M16" s="104"/>
      <c r="N16" s="199" t="str">
        <f>IF(M16&gt;0,VLOOKUP(M16,'整理番号表（融資主体型補助事業）'!H$5:I$23,2,FALSE),"")</f>
        <v/>
      </c>
      <c r="O16" s="104"/>
      <c r="P16" s="199" t="str">
        <f>IF(O16&gt;0,VLOOKUP(O16,'整理番号表（融資主体型補助事業）'!H$27:I$28,2,FALSE),"")</f>
        <v/>
      </c>
      <c r="Q16" s="104"/>
      <c r="R16" s="199" t="str">
        <f>IF(Q16&gt;0,VLOOKUP(Q16,'整理番号表（融資主体型補助事業）'!H$32:I$33,2,FALSE),"")</f>
        <v/>
      </c>
      <c r="S16" s="4"/>
      <c r="T16" s="202" t="str">
        <f>IF(S16&gt;0,VLOOKUP(S16,'整理番号表（融資主体型補助事業）'!L$5:M$38,2,FALSE),"")</f>
        <v/>
      </c>
      <c r="U16" s="8"/>
      <c r="V16" s="9"/>
      <c r="W16" s="172"/>
      <c r="X16" s="172"/>
      <c r="Y16" s="182">
        <f>IF(W16="",0,INDEX('整理番号表（融資主体型補助事業）'!$Y$6:$AN$11,MATCH(W16,'整理番号表（融資主体型補助事業）'!$X$6:$X$11,0),MATCH(X16,'整理番号表（融資主体型補助事業）'!$Y$5:$AN$5,0)))</f>
        <v>0</v>
      </c>
      <c r="Z16" s="7"/>
      <c r="AA16" s="7"/>
      <c r="AB16" s="174"/>
      <c r="AC16" s="212"/>
      <c r="AD16" s="178" t="str">
        <f t="shared" si="4"/>
        <v/>
      </c>
      <c r="AE16" s="179">
        <f t="shared" si="11"/>
        <v>0</v>
      </c>
      <c r="AF16" s="11"/>
      <c r="AG16" s="11"/>
      <c r="AH16" s="11"/>
      <c r="AI16" s="11"/>
      <c r="AJ16" s="178" t="str">
        <f t="shared" si="5"/>
        <v/>
      </c>
      <c r="AK16" s="228" t="str">
        <f t="shared" si="12"/>
        <v/>
      </c>
      <c r="AL16" s="280"/>
      <c r="AM16" s="178" t="str">
        <f t="shared" si="13"/>
        <v/>
      </c>
      <c r="AN16" s="204">
        <f t="shared" si="6"/>
        <v>0</v>
      </c>
      <c r="AO16" s="11"/>
      <c r="AP16" s="206" t="str">
        <f t="shared" si="7"/>
        <v/>
      </c>
      <c r="AQ16" s="270"/>
      <c r="AR16" s="199" t="str">
        <f>IF(AQ16&gt;0,VLOOKUP(AQ16,'整理番号表（融資主体型補助事業）'!P$5:Q$13,2,FALSE),"")</f>
        <v/>
      </c>
      <c r="AS16" s="270"/>
      <c r="AT16" s="199" t="str">
        <f>IF(AS16&gt;0,VLOOKUP(AS16,'整理番号表（融資主体型補助事業）'!S$5:T$12,2,FALSE),"")</f>
        <v/>
      </c>
      <c r="AU16" s="270"/>
      <c r="AV16" s="209">
        <f t="shared" si="8"/>
        <v>0</v>
      </c>
      <c r="AW16" s="62"/>
      <c r="AX16" s="99"/>
      <c r="AY16" s="100"/>
      <c r="AZ16" s="100"/>
      <c r="BA16" s="100"/>
      <c r="BB16" s="100"/>
      <c r="BC16" s="100"/>
      <c r="BD16" s="100"/>
      <c r="BE16" s="100"/>
      <c r="BF16" s="100"/>
      <c r="BG16" s="100"/>
      <c r="BH16" s="100"/>
      <c r="BI16" s="100"/>
      <c r="BJ16" s="100"/>
      <c r="BK16" s="100"/>
      <c r="BL16" s="100"/>
      <c r="BM16" s="100"/>
      <c r="BN16" s="100"/>
      <c r="BO16" s="68"/>
      <c r="BP16" s="65"/>
      <c r="BQ16" s="270"/>
      <c r="BR16" s="270"/>
      <c r="BS16" s="270"/>
      <c r="BT16" s="270"/>
      <c r="BU16" s="270"/>
      <c r="BV16" s="270"/>
      <c r="BW16" s="50"/>
      <c r="BX16" s="170"/>
      <c r="BY16" s="267" t="str">
        <f t="shared" si="14"/>
        <v/>
      </c>
      <c r="BZ16" s="267" t="str">
        <f t="shared" si="15"/>
        <v/>
      </c>
      <c r="CA16" s="268" t="str">
        <f t="shared" si="16"/>
        <v/>
      </c>
      <c r="CB16" s="267" t="str">
        <f t="shared" si="17"/>
        <v/>
      </c>
      <c r="CC16" s="267" t="str">
        <f t="shared" si="18"/>
        <v/>
      </c>
      <c r="CD16" s="268" t="str">
        <f t="shared" si="19"/>
        <v/>
      </c>
    </row>
    <row r="17" spans="1:82" s="18" customFormat="1" ht="18" customHeight="1">
      <c r="A17" s="14" t="str">
        <f t="shared" si="9"/>
        <v/>
      </c>
      <c r="B17" s="49"/>
      <c r="C17" s="4"/>
      <c r="D17" s="4"/>
      <c r="E17" s="70" t="str">
        <f t="shared" si="10"/>
        <v/>
      </c>
      <c r="F17" s="270"/>
      <c r="G17" s="5"/>
      <c r="H17" s="270"/>
      <c r="I17" s="199" t="str">
        <f>IF(H17&gt;0,VLOOKUP(H17,'整理番号表（融資主体型補助事業）'!D$5:E$7,2,FALSE),"")</f>
        <v/>
      </c>
      <c r="J17" s="93"/>
      <c r="K17" s="199" t="str">
        <f>IF(J17&gt;0,VLOOKUP(J17,'整理番号表（融資主体型補助事業）'!D$11:E$18,2,FALSE),"")</f>
        <v/>
      </c>
      <c r="L17" s="104"/>
      <c r="M17" s="104"/>
      <c r="N17" s="199" t="str">
        <f>IF(M17&gt;0,VLOOKUP(M17,'整理番号表（融資主体型補助事業）'!H$5:I$23,2,FALSE),"")</f>
        <v/>
      </c>
      <c r="O17" s="104"/>
      <c r="P17" s="199" t="str">
        <f>IF(O17&gt;0,VLOOKUP(O17,'整理番号表（融資主体型補助事業）'!H$27:I$28,2,FALSE),"")</f>
        <v/>
      </c>
      <c r="Q17" s="104"/>
      <c r="R17" s="199" t="str">
        <f>IF(Q17&gt;0,VLOOKUP(Q17,'整理番号表（融資主体型補助事業）'!H$32:I$33,2,FALSE),"")</f>
        <v/>
      </c>
      <c r="S17" s="4"/>
      <c r="T17" s="202" t="str">
        <f>IF(S17&gt;0,VLOOKUP(S17,'整理番号表（融資主体型補助事業）'!L$5:M$38,2,FALSE),"")</f>
        <v/>
      </c>
      <c r="U17" s="8"/>
      <c r="V17" s="9"/>
      <c r="W17" s="172"/>
      <c r="X17" s="172"/>
      <c r="Y17" s="182">
        <f>IF(W17="",0,INDEX('整理番号表（融資主体型補助事業）'!$Y$6:$AN$11,MATCH(W17,'整理番号表（融資主体型補助事業）'!$X$6:$X$11,0),MATCH(X17,'整理番号表（融資主体型補助事業）'!$Y$5:$AN$5,0)))</f>
        <v>0</v>
      </c>
      <c r="Z17" s="7"/>
      <c r="AA17" s="7"/>
      <c r="AB17" s="174"/>
      <c r="AC17" s="212"/>
      <c r="AD17" s="178" t="str">
        <f t="shared" si="4"/>
        <v/>
      </c>
      <c r="AE17" s="179">
        <f t="shared" si="11"/>
        <v>0</v>
      </c>
      <c r="AF17" s="11"/>
      <c r="AG17" s="11"/>
      <c r="AH17" s="11"/>
      <c r="AI17" s="11"/>
      <c r="AJ17" s="178" t="str">
        <f t="shared" si="5"/>
        <v/>
      </c>
      <c r="AK17" s="228" t="str">
        <f t="shared" si="12"/>
        <v/>
      </c>
      <c r="AL17" s="280"/>
      <c r="AM17" s="178" t="str">
        <f t="shared" si="13"/>
        <v/>
      </c>
      <c r="AN17" s="204">
        <f t="shared" si="6"/>
        <v>0</v>
      </c>
      <c r="AO17" s="11"/>
      <c r="AP17" s="206" t="str">
        <f t="shared" si="7"/>
        <v/>
      </c>
      <c r="AQ17" s="270"/>
      <c r="AR17" s="199" t="str">
        <f>IF(AQ17&gt;0,VLOOKUP(AQ17,'整理番号表（融資主体型補助事業）'!P$5:Q$13,2,FALSE),"")</f>
        <v/>
      </c>
      <c r="AS17" s="270"/>
      <c r="AT17" s="199" t="str">
        <f>IF(AS17&gt;0,VLOOKUP(AS17,'整理番号表（融資主体型補助事業）'!S$5:T$12,2,FALSE),"")</f>
        <v/>
      </c>
      <c r="AU17" s="270"/>
      <c r="AV17" s="209">
        <f t="shared" si="8"/>
        <v>0</v>
      </c>
      <c r="AW17" s="62"/>
      <c r="AX17" s="99"/>
      <c r="AY17" s="100"/>
      <c r="AZ17" s="100"/>
      <c r="BA17" s="100"/>
      <c r="BB17" s="100"/>
      <c r="BC17" s="100"/>
      <c r="BD17" s="100"/>
      <c r="BE17" s="100"/>
      <c r="BF17" s="100"/>
      <c r="BG17" s="100"/>
      <c r="BH17" s="100"/>
      <c r="BI17" s="100"/>
      <c r="BJ17" s="100"/>
      <c r="BK17" s="100"/>
      <c r="BL17" s="100"/>
      <c r="BM17" s="100"/>
      <c r="BN17" s="100"/>
      <c r="BO17" s="68"/>
      <c r="BP17" s="65"/>
      <c r="BQ17" s="270"/>
      <c r="BR17" s="270"/>
      <c r="BS17" s="270"/>
      <c r="BT17" s="270"/>
      <c r="BU17" s="270"/>
      <c r="BV17" s="270"/>
      <c r="BW17" s="50"/>
      <c r="BX17" s="170"/>
      <c r="BY17" s="267" t="str">
        <f t="shared" si="14"/>
        <v/>
      </c>
      <c r="BZ17" s="267" t="str">
        <f t="shared" si="15"/>
        <v/>
      </c>
      <c r="CA17" s="268" t="str">
        <f t="shared" si="16"/>
        <v/>
      </c>
      <c r="CB17" s="267" t="str">
        <f t="shared" si="17"/>
        <v/>
      </c>
      <c r="CC17" s="267" t="str">
        <f t="shared" si="18"/>
        <v/>
      </c>
      <c r="CD17" s="268" t="str">
        <f t="shared" si="19"/>
        <v/>
      </c>
    </row>
    <row r="18" spans="1:82" s="18" customFormat="1" ht="18" customHeight="1">
      <c r="A18" s="14" t="str">
        <f t="shared" si="9"/>
        <v/>
      </c>
      <c r="B18" s="49"/>
      <c r="C18" s="4"/>
      <c r="D18" s="4"/>
      <c r="E18" s="70" t="str">
        <f>IF(F18="","",IF(F18&lt;&gt;F17,SUM(E17)+1,E17))</f>
        <v/>
      </c>
      <c r="F18" s="270"/>
      <c r="G18" s="5"/>
      <c r="H18" s="270"/>
      <c r="I18" s="199" t="str">
        <f>IF(H18&gt;0,VLOOKUP(H18,'整理番号表（融資主体型補助事業）'!D$5:E$7,2,FALSE),"")</f>
        <v/>
      </c>
      <c r="J18" s="93"/>
      <c r="K18" s="199" t="str">
        <f>IF(J18&gt;0,VLOOKUP(J18,'整理番号表（融資主体型補助事業）'!D$11:E$18,2,FALSE),"")</f>
        <v/>
      </c>
      <c r="L18" s="104"/>
      <c r="M18" s="104"/>
      <c r="N18" s="199" t="str">
        <f>IF(M18&gt;0,VLOOKUP(M18,'整理番号表（融資主体型補助事業）'!H$5:I$23,2,FALSE),"")</f>
        <v/>
      </c>
      <c r="O18" s="104"/>
      <c r="P18" s="199" t="str">
        <f>IF(O18&gt;0,VLOOKUP(O18,'整理番号表（融資主体型補助事業）'!H$27:I$28,2,FALSE),"")</f>
        <v/>
      </c>
      <c r="Q18" s="104"/>
      <c r="R18" s="199" t="str">
        <f>IF(Q18&gt;0,VLOOKUP(Q18,'整理番号表（融資主体型補助事業）'!H$32:I$33,2,FALSE),"")</f>
        <v/>
      </c>
      <c r="S18" s="4"/>
      <c r="T18" s="202" t="str">
        <f>IF(S18&gt;0,VLOOKUP(S18,'整理番号表（融資主体型補助事業）'!L$5:M$38,2,FALSE),"")</f>
        <v/>
      </c>
      <c r="U18" s="8"/>
      <c r="V18" s="9"/>
      <c r="W18" s="172"/>
      <c r="X18" s="172"/>
      <c r="Y18" s="182">
        <f>IF(W18="",0,INDEX('整理番号表（融資主体型補助事業）'!$Y$6:$AN$11,MATCH(W18,'整理番号表（融資主体型補助事業）'!$X$6:$X$11,0),MATCH(X18,'整理番号表（融資主体型補助事業）'!$Y$5:$AN$5,0)))</f>
        <v>0</v>
      </c>
      <c r="Z18" s="7"/>
      <c r="AA18" s="7"/>
      <c r="AB18" s="174"/>
      <c r="AC18" s="212"/>
      <c r="AD18" s="178" t="str">
        <f t="shared" si="4"/>
        <v/>
      </c>
      <c r="AE18" s="179">
        <f t="shared" si="11"/>
        <v>0</v>
      </c>
      <c r="AF18" s="11"/>
      <c r="AG18" s="11"/>
      <c r="AH18" s="11"/>
      <c r="AI18" s="11"/>
      <c r="AJ18" s="178" t="str">
        <f t="shared" si="5"/>
        <v/>
      </c>
      <c r="AK18" s="228" t="str">
        <f t="shared" si="12"/>
        <v/>
      </c>
      <c r="AL18" s="280"/>
      <c r="AM18" s="178" t="str">
        <f t="shared" si="13"/>
        <v/>
      </c>
      <c r="AN18" s="204">
        <f t="shared" si="6"/>
        <v>0</v>
      </c>
      <c r="AO18" s="11"/>
      <c r="AP18" s="206" t="str">
        <f t="shared" si="7"/>
        <v/>
      </c>
      <c r="AQ18" s="270"/>
      <c r="AR18" s="199" t="str">
        <f>IF(AQ18&gt;0,VLOOKUP(AQ18,'整理番号表（融資主体型補助事業）'!P$5:Q$13,2,FALSE),"")</f>
        <v/>
      </c>
      <c r="AS18" s="270"/>
      <c r="AT18" s="199" t="str">
        <f>IF(AS18&gt;0,VLOOKUP(AS18,'整理番号表（融資主体型補助事業）'!S$5:T$12,2,FALSE),"")</f>
        <v/>
      </c>
      <c r="AU18" s="270"/>
      <c r="AV18" s="209">
        <f t="shared" si="8"/>
        <v>0</v>
      </c>
      <c r="AW18" s="62"/>
      <c r="AX18" s="99"/>
      <c r="AY18" s="100"/>
      <c r="AZ18" s="100"/>
      <c r="BA18" s="100"/>
      <c r="BB18" s="100"/>
      <c r="BC18" s="100"/>
      <c r="BD18" s="100"/>
      <c r="BE18" s="100"/>
      <c r="BF18" s="100"/>
      <c r="BG18" s="100"/>
      <c r="BH18" s="100"/>
      <c r="BI18" s="100"/>
      <c r="BJ18" s="100"/>
      <c r="BK18" s="100"/>
      <c r="BL18" s="100"/>
      <c r="BM18" s="100"/>
      <c r="BN18" s="100"/>
      <c r="BO18" s="68"/>
      <c r="BP18" s="65"/>
      <c r="BQ18" s="270"/>
      <c r="BR18" s="270"/>
      <c r="BS18" s="270"/>
      <c r="BT18" s="270"/>
      <c r="BU18" s="270"/>
      <c r="BV18" s="270"/>
      <c r="BW18" s="50"/>
      <c r="BX18" s="170"/>
      <c r="BY18" s="267" t="str">
        <f t="shared" si="14"/>
        <v/>
      </c>
      <c r="BZ18" s="267" t="str">
        <f t="shared" si="15"/>
        <v/>
      </c>
      <c r="CA18" s="268" t="str">
        <f t="shared" si="16"/>
        <v/>
      </c>
      <c r="CB18" s="267" t="str">
        <f t="shared" si="17"/>
        <v/>
      </c>
      <c r="CC18" s="267" t="str">
        <f t="shared" si="18"/>
        <v/>
      </c>
      <c r="CD18" s="268" t="str">
        <f t="shared" si="19"/>
        <v/>
      </c>
    </row>
    <row r="19" spans="1:82" s="18" customFormat="1" ht="18" customHeight="1">
      <c r="A19" s="14" t="str">
        <f t="shared" si="9"/>
        <v/>
      </c>
      <c r="B19" s="49"/>
      <c r="C19" s="4"/>
      <c r="D19" s="4"/>
      <c r="E19" s="70" t="str">
        <f>IF(F19="","",IF(F19&lt;&gt;F18,SUM(E18)+1,E18))</f>
        <v/>
      </c>
      <c r="F19" s="270"/>
      <c r="G19" s="5"/>
      <c r="H19" s="270"/>
      <c r="I19" s="199" t="str">
        <f>IF(H19&gt;0,VLOOKUP(H19,'整理番号表（融資主体型補助事業）'!D$5:E$7,2,FALSE),"")</f>
        <v/>
      </c>
      <c r="J19" s="93"/>
      <c r="K19" s="199" t="str">
        <f>IF(J19&gt;0,VLOOKUP(J19,'整理番号表（融資主体型補助事業）'!D$11:E$18,2,FALSE),"")</f>
        <v/>
      </c>
      <c r="L19" s="104"/>
      <c r="M19" s="104"/>
      <c r="N19" s="199" t="str">
        <f>IF(M19&gt;0,VLOOKUP(M19,'整理番号表（融資主体型補助事業）'!H$5:I$23,2,FALSE),"")</f>
        <v/>
      </c>
      <c r="O19" s="104"/>
      <c r="P19" s="199" t="str">
        <f>IF(O19&gt;0,VLOOKUP(O19,'整理番号表（融資主体型補助事業）'!H$27:I$28,2,FALSE),"")</f>
        <v/>
      </c>
      <c r="Q19" s="104"/>
      <c r="R19" s="199" t="str">
        <f>IF(Q19&gt;0,VLOOKUP(Q19,'整理番号表（融資主体型補助事業）'!H$32:I$33,2,FALSE),"")</f>
        <v/>
      </c>
      <c r="S19" s="4"/>
      <c r="T19" s="202" t="str">
        <f>IF(S19&gt;0,VLOOKUP(S19,'整理番号表（融資主体型補助事業）'!L$5:M$38,2,FALSE),"")</f>
        <v/>
      </c>
      <c r="U19" s="8"/>
      <c r="V19" s="9"/>
      <c r="W19" s="172"/>
      <c r="X19" s="172"/>
      <c r="Y19" s="182">
        <f>IF(W19="",0,INDEX('整理番号表（融資主体型補助事業）'!$Y$6:$AN$11,MATCH(W19,'整理番号表（融資主体型補助事業）'!$X$6:$X$11,0),MATCH(X19,'整理番号表（融資主体型補助事業）'!$Y$5:$AN$5,0)))</f>
        <v>0</v>
      </c>
      <c r="Z19" s="7"/>
      <c r="AA19" s="7"/>
      <c r="AB19" s="174"/>
      <c r="AC19" s="212"/>
      <c r="AD19" s="178" t="str">
        <f t="shared" si="4"/>
        <v/>
      </c>
      <c r="AE19" s="179">
        <f t="shared" si="11"/>
        <v>0</v>
      </c>
      <c r="AF19" s="11"/>
      <c r="AG19" s="11"/>
      <c r="AH19" s="11"/>
      <c r="AI19" s="11"/>
      <c r="AJ19" s="178" t="str">
        <f t="shared" si="5"/>
        <v/>
      </c>
      <c r="AK19" s="228" t="str">
        <f t="shared" si="12"/>
        <v/>
      </c>
      <c r="AL19" s="280"/>
      <c r="AM19" s="178" t="str">
        <f t="shared" si="13"/>
        <v/>
      </c>
      <c r="AN19" s="204">
        <f t="shared" si="6"/>
        <v>0</v>
      </c>
      <c r="AO19" s="11"/>
      <c r="AP19" s="206" t="str">
        <f t="shared" si="7"/>
        <v/>
      </c>
      <c r="AQ19" s="270"/>
      <c r="AR19" s="199" t="str">
        <f>IF(AQ19&gt;0,VLOOKUP(AQ19,'整理番号表（融資主体型補助事業）'!P$5:Q$13,2,FALSE),"")</f>
        <v/>
      </c>
      <c r="AS19" s="270"/>
      <c r="AT19" s="199" t="str">
        <f>IF(AS19&gt;0,VLOOKUP(AS19,'整理番号表（融資主体型補助事業）'!S$5:T$12,2,FALSE),"")</f>
        <v/>
      </c>
      <c r="AU19" s="270"/>
      <c r="AV19" s="209">
        <f t="shared" si="8"/>
        <v>0</v>
      </c>
      <c r="AW19" s="62"/>
      <c r="AX19" s="99"/>
      <c r="AY19" s="100"/>
      <c r="AZ19" s="100"/>
      <c r="BA19" s="100"/>
      <c r="BB19" s="100"/>
      <c r="BC19" s="100"/>
      <c r="BD19" s="100"/>
      <c r="BE19" s="100"/>
      <c r="BF19" s="100"/>
      <c r="BG19" s="100"/>
      <c r="BH19" s="100"/>
      <c r="BI19" s="100"/>
      <c r="BJ19" s="100"/>
      <c r="BK19" s="100"/>
      <c r="BL19" s="100"/>
      <c r="BM19" s="100"/>
      <c r="BN19" s="100"/>
      <c r="BO19" s="68"/>
      <c r="BP19" s="65"/>
      <c r="BQ19" s="270"/>
      <c r="BR19" s="270"/>
      <c r="BS19" s="270"/>
      <c r="BT19" s="270"/>
      <c r="BU19" s="270"/>
      <c r="BV19" s="270"/>
      <c r="BW19" s="50"/>
      <c r="BX19" s="170"/>
      <c r="BY19" s="267" t="str">
        <f t="shared" si="14"/>
        <v/>
      </c>
      <c r="BZ19" s="267" t="str">
        <f t="shared" si="15"/>
        <v/>
      </c>
      <c r="CA19" s="268" t="str">
        <f t="shared" si="16"/>
        <v/>
      </c>
      <c r="CB19" s="267" t="str">
        <f t="shared" si="17"/>
        <v/>
      </c>
      <c r="CC19" s="267" t="str">
        <f t="shared" si="18"/>
        <v/>
      </c>
      <c r="CD19" s="268" t="str">
        <f t="shared" si="19"/>
        <v/>
      </c>
    </row>
    <row r="20" spans="1:82" s="18" customFormat="1" ht="18" customHeight="1">
      <c r="A20" s="14" t="str">
        <f t="shared" si="9"/>
        <v/>
      </c>
      <c r="B20" s="49"/>
      <c r="C20" s="4"/>
      <c r="D20" s="4"/>
      <c r="E20" s="70" t="str">
        <f t="shared" si="10"/>
        <v/>
      </c>
      <c r="F20" s="270"/>
      <c r="G20" s="5"/>
      <c r="H20" s="270"/>
      <c r="I20" s="199" t="str">
        <f>IF(H20&gt;0,VLOOKUP(H20,'整理番号表（融資主体型補助事業）'!D$5:E$7,2,FALSE),"")</f>
        <v/>
      </c>
      <c r="J20" s="93"/>
      <c r="K20" s="199" t="str">
        <f>IF(J20&gt;0,VLOOKUP(J20,'整理番号表（融資主体型補助事業）'!D$11:E$18,2,FALSE),"")</f>
        <v/>
      </c>
      <c r="L20" s="104"/>
      <c r="M20" s="104"/>
      <c r="N20" s="199" t="str">
        <f>IF(M20&gt;0,VLOOKUP(M20,'整理番号表（融資主体型補助事業）'!H$5:I$23,2,FALSE),"")</f>
        <v/>
      </c>
      <c r="O20" s="104"/>
      <c r="P20" s="199" t="str">
        <f>IF(O20&gt;0,VLOOKUP(O20,'整理番号表（融資主体型補助事業）'!H$27:I$28,2,FALSE),"")</f>
        <v/>
      </c>
      <c r="Q20" s="104"/>
      <c r="R20" s="199" t="str">
        <f>IF(Q20&gt;0,VLOOKUP(Q20,'整理番号表（融資主体型補助事業）'!H$32:I$33,2,FALSE),"")</f>
        <v/>
      </c>
      <c r="S20" s="4"/>
      <c r="T20" s="202" t="str">
        <f>IF(S20&gt;0,VLOOKUP(S20,'整理番号表（融資主体型補助事業）'!L$5:M$38,2,FALSE),"")</f>
        <v/>
      </c>
      <c r="U20" s="8"/>
      <c r="V20" s="9"/>
      <c r="W20" s="172"/>
      <c r="X20" s="172"/>
      <c r="Y20" s="182">
        <f>IF(W20="",0,INDEX('整理番号表（融資主体型補助事業）'!$Y$6:$AN$11,MATCH(W20,'整理番号表（融資主体型補助事業）'!$X$6:$X$11,0),MATCH(X20,'整理番号表（融資主体型補助事業）'!$Y$5:$AN$5,0)))</f>
        <v>0</v>
      </c>
      <c r="Z20" s="7"/>
      <c r="AA20" s="7"/>
      <c r="AB20" s="174"/>
      <c r="AC20" s="212"/>
      <c r="AD20" s="178" t="str">
        <f t="shared" si="4"/>
        <v/>
      </c>
      <c r="AE20" s="179">
        <f t="shared" si="11"/>
        <v>0</v>
      </c>
      <c r="AF20" s="11"/>
      <c r="AG20" s="11"/>
      <c r="AH20" s="11"/>
      <c r="AI20" s="11"/>
      <c r="AJ20" s="178" t="str">
        <f t="shared" si="5"/>
        <v/>
      </c>
      <c r="AK20" s="228" t="str">
        <f t="shared" si="12"/>
        <v/>
      </c>
      <c r="AL20" s="280"/>
      <c r="AM20" s="178" t="str">
        <f t="shared" si="13"/>
        <v/>
      </c>
      <c r="AN20" s="204">
        <f t="shared" si="6"/>
        <v>0</v>
      </c>
      <c r="AO20" s="11"/>
      <c r="AP20" s="206" t="str">
        <f t="shared" si="7"/>
        <v/>
      </c>
      <c r="AQ20" s="270"/>
      <c r="AR20" s="199" t="str">
        <f>IF(AQ20&gt;0,VLOOKUP(AQ20,'整理番号表（融資主体型補助事業）'!P$5:Q$13,2,FALSE),"")</f>
        <v/>
      </c>
      <c r="AS20" s="270"/>
      <c r="AT20" s="199" t="str">
        <f>IF(AS20&gt;0,VLOOKUP(AS20,'整理番号表（融資主体型補助事業）'!S$5:T$12,2,FALSE),"")</f>
        <v/>
      </c>
      <c r="AU20" s="270"/>
      <c r="AV20" s="209">
        <f t="shared" si="8"/>
        <v>0</v>
      </c>
      <c r="AW20" s="62"/>
      <c r="AX20" s="99"/>
      <c r="AY20" s="100"/>
      <c r="AZ20" s="100"/>
      <c r="BA20" s="100"/>
      <c r="BB20" s="100"/>
      <c r="BC20" s="100"/>
      <c r="BD20" s="100"/>
      <c r="BE20" s="100"/>
      <c r="BF20" s="100"/>
      <c r="BG20" s="100"/>
      <c r="BH20" s="100"/>
      <c r="BI20" s="100"/>
      <c r="BJ20" s="100"/>
      <c r="BK20" s="100"/>
      <c r="BL20" s="100"/>
      <c r="BM20" s="100"/>
      <c r="BN20" s="100"/>
      <c r="BO20" s="68"/>
      <c r="BP20" s="65"/>
      <c r="BQ20" s="270"/>
      <c r="BR20" s="270"/>
      <c r="BS20" s="270"/>
      <c r="BT20" s="270"/>
      <c r="BU20" s="270"/>
      <c r="BV20" s="270"/>
      <c r="BW20" s="50"/>
      <c r="BX20" s="170"/>
      <c r="BY20" s="267" t="str">
        <f t="shared" si="14"/>
        <v/>
      </c>
      <c r="BZ20" s="267" t="str">
        <f t="shared" si="15"/>
        <v/>
      </c>
      <c r="CA20" s="268" t="str">
        <f t="shared" si="16"/>
        <v/>
      </c>
      <c r="CB20" s="267" t="str">
        <f t="shared" si="17"/>
        <v/>
      </c>
      <c r="CC20" s="267" t="str">
        <f t="shared" si="18"/>
        <v/>
      </c>
      <c r="CD20" s="268" t="str">
        <f t="shared" si="19"/>
        <v/>
      </c>
    </row>
    <row r="21" spans="1:82" s="18" customFormat="1" ht="18" customHeight="1">
      <c r="A21" s="14" t="str">
        <f t="shared" si="9"/>
        <v/>
      </c>
      <c r="B21" s="49"/>
      <c r="C21" s="4"/>
      <c r="D21" s="4"/>
      <c r="E21" s="70" t="str">
        <f t="shared" si="10"/>
        <v/>
      </c>
      <c r="F21" s="270"/>
      <c r="G21" s="5"/>
      <c r="H21" s="270"/>
      <c r="I21" s="199" t="str">
        <f>IF(H21&gt;0,VLOOKUP(H21,'整理番号表（融資主体型補助事業）'!D$5:E$7,2,FALSE),"")</f>
        <v/>
      </c>
      <c r="J21" s="93"/>
      <c r="K21" s="199" t="str">
        <f>IF(J21&gt;0,VLOOKUP(J21,'整理番号表（融資主体型補助事業）'!D$11:E$18,2,FALSE),"")</f>
        <v/>
      </c>
      <c r="L21" s="104"/>
      <c r="M21" s="104"/>
      <c r="N21" s="199" t="str">
        <f>IF(M21&gt;0,VLOOKUP(M21,'整理番号表（融資主体型補助事業）'!H$5:I$23,2,FALSE),"")</f>
        <v/>
      </c>
      <c r="O21" s="104"/>
      <c r="P21" s="199" t="str">
        <f>IF(O21&gt;0,VLOOKUP(O21,'整理番号表（融資主体型補助事業）'!H$27:I$28,2,FALSE),"")</f>
        <v/>
      </c>
      <c r="Q21" s="104"/>
      <c r="R21" s="199" t="str">
        <f>IF(Q21&gt;0,VLOOKUP(Q21,'整理番号表（融資主体型補助事業）'!H$32:I$33,2,FALSE),"")</f>
        <v/>
      </c>
      <c r="S21" s="4"/>
      <c r="T21" s="202" t="str">
        <f>IF(S21&gt;0,VLOOKUP(S21,'整理番号表（融資主体型補助事業）'!L$5:M$38,2,FALSE),"")</f>
        <v/>
      </c>
      <c r="U21" s="8"/>
      <c r="V21" s="9"/>
      <c r="W21" s="172"/>
      <c r="X21" s="172"/>
      <c r="Y21" s="182">
        <f>IF(W21="",0,INDEX('整理番号表（融資主体型補助事業）'!$Y$6:$AN$11,MATCH(W21,'整理番号表（融資主体型補助事業）'!$X$6:$X$11,0),MATCH(X21,'整理番号表（融資主体型補助事業）'!$Y$5:$AN$5,0)))</f>
        <v>0</v>
      </c>
      <c r="Z21" s="7"/>
      <c r="AA21" s="7"/>
      <c r="AB21" s="174"/>
      <c r="AC21" s="212"/>
      <c r="AD21" s="178" t="str">
        <f t="shared" si="4"/>
        <v/>
      </c>
      <c r="AE21" s="179">
        <f t="shared" si="11"/>
        <v>0</v>
      </c>
      <c r="AF21" s="11"/>
      <c r="AG21" s="11"/>
      <c r="AH21" s="11"/>
      <c r="AI21" s="11"/>
      <c r="AJ21" s="178" t="str">
        <f t="shared" si="5"/>
        <v/>
      </c>
      <c r="AK21" s="228" t="str">
        <f t="shared" si="12"/>
        <v/>
      </c>
      <c r="AL21" s="280"/>
      <c r="AM21" s="178" t="str">
        <f t="shared" si="13"/>
        <v/>
      </c>
      <c r="AN21" s="204">
        <f t="shared" si="6"/>
        <v>0</v>
      </c>
      <c r="AO21" s="11"/>
      <c r="AP21" s="206" t="str">
        <f t="shared" si="7"/>
        <v/>
      </c>
      <c r="AQ21" s="270"/>
      <c r="AR21" s="199" t="str">
        <f>IF(AQ21&gt;0,VLOOKUP(AQ21,'整理番号表（融資主体型補助事業）'!P$5:Q$13,2,FALSE),"")</f>
        <v/>
      </c>
      <c r="AS21" s="270"/>
      <c r="AT21" s="199" t="str">
        <f>IF(AS21&gt;0,VLOOKUP(AS21,'整理番号表（融資主体型補助事業）'!S$5:T$12,2,FALSE),"")</f>
        <v/>
      </c>
      <c r="AU21" s="270"/>
      <c r="AV21" s="209">
        <f t="shared" si="8"/>
        <v>0</v>
      </c>
      <c r="AW21" s="62"/>
      <c r="AX21" s="99"/>
      <c r="AY21" s="100"/>
      <c r="AZ21" s="100"/>
      <c r="BA21" s="100"/>
      <c r="BB21" s="100"/>
      <c r="BC21" s="100"/>
      <c r="BD21" s="100"/>
      <c r="BE21" s="100"/>
      <c r="BF21" s="100"/>
      <c r="BG21" s="100"/>
      <c r="BH21" s="100"/>
      <c r="BI21" s="100"/>
      <c r="BJ21" s="100"/>
      <c r="BK21" s="100"/>
      <c r="BL21" s="100"/>
      <c r="BM21" s="100"/>
      <c r="BN21" s="100"/>
      <c r="BO21" s="68"/>
      <c r="BP21" s="65"/>
      <c r="BQ21" s="270"/>
      <c r="BR21" s="270"/>
      <c r="BS21" s="270"/>
      <c r="BT21" s="270"/>
      <c r="BU21" s="270"/>
      <c r="BV21" s="270"/>
      <c r="BW21" s="50"/>
      <c r="BX21" s="170"/>
      <c r="BY21" s="267" t="str">
        <f t="shared" si="14"/>
        <v/>
      </c>
      <c r="BZ21" s="267" t="str">
        <f t="shared" si="15"/>
        <v/>
      </c>
      <c r="CA21" s="268" t="str">
        <f t="shared" si="16"/>
        <v/>
      </c>
      <c r="CB21" s="267" t="str">
        <f t="shared" si="17"/>
        <v/>
      </c>
      <c r="CC21" s="267" t="str">
        <f t="shared" si="18"/>
        <v/>
      </c>
      <c r="CD21" s="268" t="str">
        <f t="shared" si="19"/>
        <v/>
      </c>
    </row>
    <row r="22" spans="1:82" s="18" customFormat="1" ht="18" customHeight="1">
      <c r="A22" s="14" t="str">
        <f t="shared" si="9"/>
        <v/>
      </c>
      <c r="B22" s="49"/>
      <c r="C22" s="4"/>
      <c r="D22" s="4"/>
      <c r="E22" s="70" t="str">
        <f t="shared" si="10"/>
        <v/>
      </c>
      <c r="F22" s="270"/>
      <c r="G22" s="5"/>
      <c r="H22" s="270"/>
      <c r="I22" s="199" t="str">
        <f>IF(H22&gt;0,VLOOKUP(H22,'整理番号表（融資主体型補助事業）'!D$5:E$7,2,FALSE),"")</f>
        <v/>
      </c>
      <c r="J22" s="93"/>
      <c r="K22" s="199" t="str">
        <f>IF(J22&gt;0,VLOOKUP(J22,'整理番号表（融資主体型補助事業）'!D$11:E$18,2,FALSE),"")</f>
        <v/>
      </c>
      <c r="L22" s="104"/>
      <c r="M22" s="104"/>
      <c r="N22" s="199" t="str">
        <f>IF(M22&gt;0,VLOOKUP(M22,'整理番号表（融資主体型補助事業）'!H$5:I$23,2,FALSE),"")</f>
        <v/>
      </c>
      <c r="O22" s="104"/>
      <c r="P22" s="199" t="str">
        <f>IF(O22&gt;0,VLOOKUP(O22,'整理番号表（融資主体型補助事業）'!H$27:I$28,2,FALSE),"")</f>
        <v/>
      </c>
      <c r="Q22" s="104"/>
      <c r="R22" s="199" t="str">
        <f>IF(Q22&gt;0,VLOOKUP(Q22,'整理番号表（融資主体型補助事業）'!H$32:I$33,2,FALSE),"")</f>
        <v/>
      </c>
      <c r="S22" s="4"/>
      <c r="T22" s="202" t="str">
        <f>IF(S22&gt;0,VLOOKUP(S22,'整理番号表（融資主体型補助事業）'!L$5:M$38,2,FALSE),"")</f>
        <v/>
      </c>
      <c r="U22" s="8"/>
      <c r="V22" s="9"/>
      <c r="W22" s="172"/>
      <c r="X22" s="172"/>
      <c r="Y22" s="182">
        <f>IF(W22="",0,INDEX('整理番号表（融資主体型補助事業）'!$Y$6:$AN$11,MATCH(W22,'整理番号表（融資主体型補助事業）'!$X$6:$X$11,0),MATCH(X22,'整理番号表（融資主体型補助事業）'!$Y$5:$AN$5,0)))</f>
        <v>0</v>
      </c>
      <c r="Z22" s="7"/>
      <c r="AA22" s="7"/>
      <c r="AB22" s="174"/>
      <c r="AC22" s="212"/>
      <c r="AD22" s="178" t="str">
        <f t="shared" si="4"/>
        <v/>
      </c>
      <c r="AE22" s="179">
        <f t="shared" si="11"/>
        <v>0</v>
      </c>
      <c r="AF22" s="11"/>
      <c r="AG22" s="11"/>
      <c r="AH22" s="11"/>
      <c r="AI22" s="11"/>
      <c r="AJ22" s="178" t="str">
        <f t="shared" si="5"/>
        <v/>
      </c>
      <c r="AK22" s="228" t="str">
        <f t="shared" si="12"/>
        <v/>
      </c>
      <c r="AL22" s="280"/>
      <c r="AM22" s="178" t="str">
        <f t="shared" si="13"/>
        <v/>
      </c>
      <c r="AN22" s="204">
        <f t="shared" si="6"/>
        <v>0</v>
      </c>
      <c r="AO22" s="11"/>
      <c r="AP22" s="206" t="str">
        <f t="shared" si="7"/>
        <v/>
      </c>
      <c r="AQ22" s="270"/>
      <c r="AR22" s="199" t="str">
        <f>IF(AQ22&gt;0,VLOOKUP(AQ22,'整理番号表（融資主体型補助事業）'!P$5:Q$13,2,FALSE),"")</f>
        <v/>
      </c>
      <c r="AS22" s="270"/>
      <c r="AT22" s="199" t="str">
        <f>IF(AS22&gt;0,VLOOKUP(AS22,'整理番号表（融資主体型補助事業）'!S$5:T$12,2,FALSE),"")</f>
        <v/>
      </c>
      <c r="AU22" s="270"/>
      <c r="AV22" s="209">
        <f t="shared" si="8"/>
        <v>0</v>
      </c>
      <c r="AW22" s="62"/>
      <c r="AX22" s="99"/>
      <c r="AY22" s="100"/>
      <c r="AZ22" s="100"/>
      <c r="BA22" s="100"/>
      <c r="BB22" s="100"/>
      <c r="BC22" s="100"/>
      <c r="BD22" s="100"/>
      <c r="BE22" s="100"/>
      <c r="BF22" s="100"/>
      <c r="BG22" s="100"/>
      <c r="BH22" s="100"/>
      <c r="BI22" s="100"/>
      <c r="BJ22" s="100"/>
      <c r="BK22" s="100"/>
      <c r="BL22" s="100"/>
      <c r="BM22" s="100"/>
      <c r="BN22" s="100"/>
      <c r="BO22" s="68"/>
      <c r="BP22" s="65"/>
      <c r="BQ22" s="270"/>
      <c r="BR22" s="270"/>
      <c r="BS22" s="270"/>
      <c r="BT22" s="270"/>
      <c r="BU22" s="270"/>
      <c r="BV22" s="270"/>
      <c r="BW22" s="50"/>
      <c r="BX22" s="170"/>
      <c r="BY22" s="267" t="str">
        <f t="shared" si="14"/>
        <v/>
      </c>
      <c r="BZ22" s="267" t="str">
        <f t="shared" si="15"/>
        <v/>
      </c>
      <c r="CA22" s="268" t="str">
        <f t="shared" si="16"/>
        <v/>
      </c>
      <c r="CB22" s="267" t="str">
        <f t="shared" si="17"/>
        <v/>
      </c>
      <c r="CC22" s="267" t="str">
        <f t="shared" si="18"/>
        <v/>
      </c>
      <c r="CD22" s="268" t="str">
        <f t="shared" si="19"/>
        <v/>
      </c>
    </row>
    <row r="23" spans="1:82" s="18" customFormat="1" ht="18" customHeight="1">
      <c r="A23" s="18" t="str">
        <f t="shared" si="9"/>
        <v/>
      </c>
      <c r="B23" s="49"/>
      <c r="C23" s="4"/>
      <c r="D23" s="4"/>
      <c r="E23" s="70" t="str">
        <f>IF(F23="","",IF(F23&lt;&gt;F22,SUM(E22)+1,E22))</f>
        <v/>
      </c>
      <c r="F23" s="270"/>
      <c r="G23" s="5"/>
      <c r="H23" s="270"/>
      <c r="I23" s="199" t="str">
        <f>IF(H23&gt;0,VLOOKUP(H23,'整理番号表（融資主体型補助事業）'!D$5:E$7,2,FALSE),"")</f>
        <v/>
      </c>
      <c r="J23" s="93"/>
      <c r="K23" s="199" t="str">
        <f>IF(J23&gt;0,VLOOKUP(J23,'整理番号表（融資主体型補助事業）'!D$11:E$18,2,FALSE),"")</f>
        <v/>
      </c>
      <c r="L23" s="104"/>
      <c r="M23" s="104"/>
      <c r="N23" s="199" t="str">
        <f>IF(M23&gt;0,VLOOKUP(M23,'整理番号表（融資主体型補助事業）'!H$5:I$23,2,FALSE),"")</f>
        <v/>
      </c>
      <c r="O23" s="104"/>
      <c r="P23" s="199" t="str">
        <f>IF(O23&gt;0,VLOOKUP(O23,'整理番号表（融資主体型補助事業）'!H$27:I$28,2,FALSE),"")</f>
        <v/>
      </c>
      <c r="Q23" s="104"/>
      <c r="R23" s="199" t="str">
        <f>IF(Q23&gt;0,VLOOKUP(Q23,'整理番号表（融資主体型補助事業）'!H$32:I$33,2,FALSE),"")</f>
        <v/>
      </c>
      <c r="S23" s="4"/>
      <c r="T23" s="202" t="str">
        <f>IF(S23&gt;0,VLOOKUP(S23,'整理番号表（融資主体型補助事業）'!L$5:M$38,2,FALSE),"")</f>
        <v/>
      </c>
      <c r="U23" s="8"/>
      <c r="V23" s="9"/>
      <c r="W23" s="172"/>
      <c r="X23" s="172"/>
      <c r="Y23" s="182">
        <f>IF(W23="",0,INDEX('整理番号表（融資主体型補助事業）'!$Y$6:$AN$11,MATCH(W23,'整理番号表（融資主体型補助事業）'!$X$6:$X$11,0),MATCH(X23,'整理番号表（融資主体型補助事業）'!$Y$5:$AN$5,0)))</f>
        <v>0</v>
      </c>
      <c r="Z23" s="7"/>
      <c r="AA23" s="7"/>
      <c r="AB23" s="174"/>
      <c r="AC23" s="212"/>
      <c r="AD23" s="178" t="str">
        <f t="shared" si="4"/>
        <v/>
      </c>
      <c r="AE23" s="179">
        <f t="shared" si="11"/>
        <v>0</v>
      </c>
      <c r="AF23" s="11"/>
      <c r="AG23" s="11"/>
      <c r="AH23" s="11"/>
      <c r="AI23" s="11"/>
      <c r="AJ23" s="178" t="str">
        <f t="shared" si="5"/>
        <v/>
      </c>
      <c r="AK23" s="228" t="str">
        <f t="shared" si="12"/>
        <v/>
      </c>
      <c r="AL23" s="280"/>
      <c r="AM23" s="178" t="str">
        <f t="shared" si="13"/>
        <v/>
      </c>
      <c r="AN23" s="204">
        <f t="shared" si="6"/>
        <v>0</v>
      </c>
      <c r="AO23" s="11"/>
      <c r="AP23" s="206" t="str">
        <f t="shared" si="7"/>
        <v/>
      </c>
      <c r="AQ23" s="270"/>
      <c r="AR23" s="199" t="str">
        <f>IF(AQ23&gt;0,VLOOKUP(AQ23,'整理番号表（融資主体型補助事業）'!P$5:Q$13,2,FALSE),"")</f>
        <v/>
      </c>
      <c r="AS23" s="270"/>
      <c r="AT23" s="199" t="str">
        <f>IF(AS23&gt;0,VLOOKUP(AS23,'整理番号表（融資主体型補助事業）'!S$5:T$12,2,FALSE),"")</f>
        <v/>
      </c>
      <c r="AU23" s="270"/>
      <c r="AV23" s="209">
        <f t="shared" si="8"/>
        <v>0</v>
      </c>
      <c r="AW23" s="62"/>
      <c r="AX23" s="99"/>
      <c r="AY23" s="100"/>
      <c r="AZ23" s="100"/>
      <c r="BA23" s="100"/>
      <c r="BB23" s="100"/>
      <c r="BC23" s="100"/>
      <c r="BD23" s="100"/>
      <c r="BE23" s="100"/>
      <c r="BF23" s="100"/>
      <c r="BG23" s="100"/>
      <c r="BH23" s="100"/>
      <c r="BI23" s="100"/>
      <c r="BJ23" s="100"/>
      <c r="BK23" s="100"/>
      <c r="BL23" s="100"/>
      <c r="BM23" s="100"/>
      <c r="BN23" s="100"/>
      <c r="BO23" s="68"/>
      <c r="BP23" s="65"/>
      <c r="BQ23" s="270"/>
      <c r="BR23" s="270"/>
      <c r="BS23" s="270"/>
      <c r="BT23" s="270"/>
      <c r="BU23" s="270"/>
      <c r="BV23" s="270"/>
      <c r="BW23" s="50"/>
      <c r="BX23" s="170"/>
      <c r="BY23" s="267" t="str">
        <f t="shared" si="14"/>
        <v/>
      </c>
      <c r="BZ23" s="267" t="str">
        <f t="shared" si="15"/>
        <v/>
      </c>
      <c r="CA23" s="268" t="str">
        <f t="shared" si="16"/>
        <v/>
      </c>
      <c r="CB23" s="267" t="str">
        <f t="shared" si="17"/>
        <v/>
      </c>
      <c r="CC23" s="267" t="str">
        <f t="shared" si="18"/>
        <v/>
      </c>
      <c r="CD23" s="268" t="str">
        <f t="shared" si="19"/>
        <v/>
      </c>
    </row>
    <row r="24" spans="1:82" s="18" customFormat="1" ht="18" customHeight="1">
      <c r="A24" s="18" t="str">
        <f t="shared" si="9"/>
        <v/>
      </c>
      <c r="B24" s="49"/>
      <c r="C24" s="4"/>
      <c r="D24" s="4"/>
      <c r="E24" s="70" t="str">
        <f t="shared" si="10"/>
        <v/>
      </c>
      <c r="F24" s="270"/>
      <c r="G24" s="5"/>
      <c r="H24" s="270"/>
      <c r="I24" s="199" t="str">
        <f>IF(H24&gt;0,VLOOKUP(H24,'整理番号表（融資主体型補助事業）'!D$5:E$7,2,FALSE),"")</f>
        <v/>
      </c>
      <c r="J24" s="93"/>
      <c r="K24" s="199" t="str">
        <f>IF(J24&gt;0,VLOOKUP(J24,'整理番号表（融資主体型補助事業）'!D$11:E$18,2,FALSE),"")</f>
        <v/>
      </c>
      <c r="L24" s="104"/>
      <c r="M24" s="104"/>
      <c r="N24" s="199" t="str">
        <f>IF(M24&gt;0,VLOOKUP(M24,'整理番号表（融資主体型補助事業）'!H$5:I$23,2,FALSE),"")</f>
        <v/>
      </c>
      <c r="O24" s="104"/>
      <c r="P24" s="199" t="str">
        <f>IF(O24&gt;0,VLOOKUP(O24,'整理番号表（融資主体型補助事業）'!H$27:I$28,2,FALSE),"")</f>
        <v/>
      </c>
      <c r="Q24" s="104"/>
      <c r="R24" s="199" t="str">
        <f>IF(Q24&gt;0,VLOOKUP(Q24,'整理番号表（融資主体型補助事業）'!H$32:I$33,2,FALSE),"")</f>
        <v/>
      </c>
      <c r="S24" s="4"/>
      <c r="T24" s="202" t="str">
        <f>IF(S24&gt;0,VLOOKUP(S24,'整理番号表（融資主体型補助事業）'!L$5:M$38,2,FALSE),"")</f>
        <v/>
      </c>
      <c r="U24" s="8"/>
      <c r="V24" s="9"/>
      <c r="W24" s="172"/>
      <c r="X24" s="172"/>
      <c r="Y24" s="182">
        <f>IF(W24="",0,INDEX('整理番号表（融資主体型補助事業）'!$Y$6:$AN$11,MATCH(W24,'整理番号表（融資主体型補助事業）'!$X$6:$X$11,0),MATCH(X24,'整理番号表（融資主体型補助事業）'!$Y$5:$AN$5,0)))</f>
        <v>0</v>
      </c>
      <c r="Z24" s="7"/>
      <c r="AA24" s="7"/>
      <c r="AB24" s="174"/>
      <c r="AC24" s="212"/>
      <c r="AD24" s="178" t="str">
        <f t="shared" si="4"/>
        <v/>
      </c>
      <c r="AE24" s="179">
        <f t="shared" si="11"/>
        <v>0</v>
      </c>
      <c r="AF24" s="11"/>
      <c r="AG24" s="11"/>
      <c r="AH24" s="11"/>
      <c r="AI24" s="11"/>
      <c r="AJ24" s="178" t="str">
        <f t="shared" si="5"/>
        <v/>
      </c>
      <c r="AK24" s="228" t="str">
        <f t="shared" si="12"/>
        <v/>
      </c>
      <c r="AL24" s="280"/>
      <c r="AM24" s="178" t="str">
        <f t="shared" si="13"/>
        <v/>
      </c>
      <c r="AN24" s="204">
        <f t="shared" si="6"/>
        <v>0</v>
      </c>
      <c r="AO24" s="11"/>
      <c r="AP24" s="206" t="str">
        <f t="shared" si="7"/>
        <v/>
      </c>
      <c r="AQ24" s="270"/>
      <c r="AR24" s="199" t="str">
        <f>IF(AQ24&gt;0,VLOOKUP(AQ24,'整理番号表（融資主体型補助事業）'!P$5:Q$13,2,FALSE),"")</f>
        <v/>
      </c>
      <c r="AS24" s="270"/>
      <c r="AT24" s="199" t="str">
        <f>IF(AS24&gt;0,VLOOKUP(AS24,'整理番号表（融資主体型補助事業）'!S$5:T$12,2,FALSE),"")</f>
        <v/>
      </c>
      <c r="AU24" s="270"/>
      <c r="AV24" s="209">
        <f t="shared" si="8"/>
        <v>0</v>
      </c>
      <c r="AW24" s="62"/>
      <c r="AX24" s="99"/>
      <c r="AY24" s="100"/>
      <c r="AZ24" s="100"/>
      <c r="BA24" s="100"/>
      <c r="BB24" s="100"/>
      <c r="BC24" s="100"/>
      <c r="BD24" s="100"/>
      <c r="BE24" s="100"/>
      <c r="BF24" s="100"/>
      <c r="BG24" s="100"/>
      <c r="BH24" s="100"/>
      <c r="BI24" s="100"/>
      <c r="BJ24" s="100"/>
      <c r="BK24" s="100"/>
      <c r="BL24" s="100"/>
      <c r="BM24" s="100"/>
      <c r="BN24" s="100"/>
      <c r="BO24" s="68"/>
      <c r="BP24" s="65"/>
      <c r="BQ24" s="270"/>
      <c r="BR24" s="270"/>
      <c r="BS24" s="270"/>
      <c r="BT24" s="270"/>
      <c r="BU24" s="270"/>
      <c r="BV24" s="270"/>
      <c r="BW24" s="50"/>
      <c r="BX24" s="170"/>
      <c r="BY24" s="267" t="str">
        <f t="shared" si="14"/>
        <v/>
      </c>
      <c r="BZ24" s="267" t="str">
        <f t="shared" si="15"/>
        <v/>
      </c>
      <c r="CA24" s="268" t="str">
        <f t="shared" si="16"/>
        <v/>
      </c>
      <c r="CB24" s="267" t="str">
        <f t="shared" si="17"/>
        <v/>
      </c>
      <c r="CC24" s="267" t="str">
        <f t="shared" si="18"/>
        <v/>
      </c>
      <c r="CD24" s="268" t="str">
        <f t="shared" si="19"/>
        <v/>
      </c>
    </row>
    <row r="25" spans="1:82" s="18" customFormat="1" ht="18" customHeight="1">
      <c r="A25" s="18" t="str">
        <f t="shared" si="9"/>
        <v/>
      </c>
      <c r="B25" s="49"/>
      <c r="C25" s="4"/>
      <c r="D25" s="4"/>
      <c r="E25" s="70" t="str">
        <f t="shared" si="10"/>
        <v/>
      </c>
      <c r="F25" s="270"/>
      <c r="G25" s="5"/>
      <c r="H25" s="270"/>
      <c r="I25" s="199" t="str">
        <f>IF(H25&gt;0,VLOOKUP(H25,'整理番号表（融資主体型補助事業）'!D$5:E$7,2,FALSE),"")</f>
        <v/>
      </c>
      <c r="J25" s="93"/>
      <c r="K25" s="199" t="str">
        <f>IF(J25&gt;0,VLOOKUP(J25,'整理番号表（融資主体型補助事業）'!D$11:E$18,2,FALSE),"")</f>
        <v/>
      </c>
      <c r="L25" s="104"/>
      <c r="M25" s="104"/>
      <c r="N25" s="199" t="str">
        <f>IF(M25&gt;0,VLOOKUP(M25,'整理番号表（融資主体型補助事業）'!H$5:I$23,2,FALSE),"")</f>
        <v/>
      </c>
      <c r="O25" s="104"/>
      <c r="P25" s="199" t="str">
        <f>IF(O25&gt;0,VLOOKUP(O25,'整理番号表（融資主体型補助事業）'!H$27:I$28,2,FALSE),"")</f>
        <v/>
      </c>
      <c r="Q25" s="104"/>
      <c r="R25" s="199" t="str">
        <f>IF(Q25&gt;0,VLOOKUP(Q25,'整理番号表（融資主体型補助事業）'!H$32:I$33,2,FALSE),"")</f>
        <v/>
      </c>
      <c r="S25" s="4"/>
      <c r="T25" s="202" t="str">
        <f>IF(S25&gt;0,VLOOKUP(S25,'整理番号表（融資主体型補助事業）'!L$5:M$38,2,FALSE),"")</f>
        <v/>
      </c>
      <c r="U25" s="8"/>
      <c r="V25" s="9"/>
      <c r="W25" s="172"/>
      <c r="X25" s="172"/>
      <c r="Y25" s="182">
        <f>IF(W25="",0,INDEX('整理番号表（融資主体型補助事業）'!$Y$6:$AN$11,MATCH(W25,'整理番号表（融資主体型補助事業）'!$X$6:$X$11,0),MATCH(X25,'整理番号表（融資主体型補助事業）'!$Y$5:$AN$5,0)))</f>
        <v>0</v>
      </c>
      <c r="Z25" s="7"/>
      <c r="AA25" s="7"/>
      <c r="AB25" s="174"/>
      <c r="AC25" s="212"/>
      <c r="AD25" s="178" t="str">
        <f t="shared" si="4"/>
        <v/>
      </c>
      <c r="AE25" s="179">
        <f t="shared" si="11"/>
        <v>0</v>
      </c>
      <c r="AF25" s="11"/>
      <c r="AG25" s="11"/>
      <c r="AH25" s="11"/>
      <c r="AI25" s="11"/>
      <c r="AJ25" s="178" t="str">
        <f t="shared" si="5"/>
        <v/>
      </c>
      <c r="AK25" s="228" t="str">
        <f t="shared" si="12"/>
        <v/>
      </c>
      <c r="AL25" s="280"/>
      <c r="AM25" s="178" t="str">
        <f t="shared" si="13"/>
        <v/>
      </c>
      <c r="AN25" s="204">
        <f t="shared" si="6"/>
        <v>0</v>
      </c>
      <c r="AO25" s="11"/>
      <c r="AP25" s="206" t="str">
        <f t="shared" si="7"/>
        <v/>
      </c>
      <c r="AQ25" s="270"/>
      <c r="AR25" s="199" t="str">
        <f>IF(AQ25&gt;0,VLOOKUP(AQ25,'整理番号表（融資主体型補助事業）'!P$5:Q$13,2,FALSE),"")</f>
        <v/>
      </c>
      <c r="AS25" s="270"/>
      <c r="AT25" s="199" t="str">
        <f>IF(AS25&gt;0,VLOOKUP(AS25,'整理番号表（融資主体型補助事業）'!S$5:T$12,2,FALSE),"")</f>
        <v/>
      </c>
      <c r="AU25" s="270"/>
      <c r="AV25" s="209">
        <f t="shared" si="8"/>
        <v>0</v>
      </c>
      <c r="AW25" s="62"/>
      <c r="AX25" s="99"/>
      <c r="AY25" s="100"/>
      <c r="AZ25" s="100"/>
      <c r="BA25" s="100"/>
      <c r="BB25" s="100"/>
      <c r="BC25" s="100"/>
      <c r="BD25" s="100"/>
      <c r="BE25" s="100"/>
      <c r="BF25" s="100"/>
      <c r="BG25" s="100"/>
      <c r="BH25" s="100"/>
      <c r="BI25" s="100"/>
      <c r="BJ25" s="100"/>
      <c r="BK25" s="100"/>
      <c r="BL25" s="100"/>
      <c r="BM25" s="100"/>
      <c r="BN25" s="100"/>
      <c r="BO25" s="68"/>
      <c r="BP25" s="65"/>
      <c r="BQ25" s="270"/>
      <c r="BR25" s="270"/>
      <c r="BS25" s="270"/>
      <c r="BT25" s="270"/>
      <c r="BU25" s="270"/>
      <c r="BV25" s="270"/>
      <c r="BW25" s="50"/>
      <c r="BX25" s="170"/>
      <c r="BY25" s="267" t="str">
        <f t="shared" si="14"/>
        <v/>
      </c>
      <c r="BZ25" s="267" t="str">
        <f t="shared" si="15"/>
        <v/>
      </c>
      <c r="CA25" s="268" t="str">
        <f t="shared" si="16"/>
        <v/>
      </c>
      <c r="CB25" s="267" t="str">
        <f t="shared" si="17"/>
        <v/>
      </c>
      <c r="CC25" s="267" t="str">
        <f t="shared" si="18"/>
        <v/>
      </c>
      <c r="CD25" s="268" t="str">
        <f t="shared" si="19"/>
        <v/>
      </c>
    </row>
    <row r="26" spans="1:82" s="18" customFormat="1" ht="18" customHeight="1">
      <c r="A26" s="18" t="str">
        <f t="shared" si="9"/>
        <v/>
      </c>
      <c r="B26" s="49"/>
      <c r="C26" s="4"/>
      <c r="D26" s="4"/>
      <c r="E26" s="70" t="str">
        <f t="shared" si="10"/>
        <v/>
      </c>
      <c r="F26" s="270"/>
      <c r="G26" s="5"/>
      <c r="H26" s="270"/>
      <c r="I26" s="199" t="str">
        <f>IF(H26&gt;0,VLOOKUP(H26,'整理番号表（融資主体型補助事業）'!D$5:E$7,2,FALSE),"")</f>
        <v/>
      </c>
      <c r="J26" s="93"/>
      <c r="K26" s="199" t="str">
        <f>IF(J26&gt;0,VLOOKUP(J26,'整理番号表（融資主体型補助事業）'!D$11:E$18,2,FALSE),"")</f>
        <v/>
      </c>
      <c r="L26" s="104"/>
      <c r="M26" s="104"/>
      <c r="N26" s="199" t="str">
        <f>IF(M26&gt;0,VLOOKUP(M26,'整理番号表（融資主体型補助事業）'!H$5:I$23,2,FALSE),"")</f>
        <v/>
      </c>
      <c r="O26" s="104"/>
      <c r="P26" s="199" t="str">
        <f>IF(O26&gt;0,VLOOKUP(O26,'整理番号表（融資主体型補助事業）'!H$27:I$28,2,FALSE),"")</f>
        <v/>
      </c>
      <c r="Q26" s="104"/>
      <c r="R26" s="199" t="str">
        <f>IF(Q26&gt;0,VLOOKUP(Q26,'整理番号表（融資主体型補助事業）'!H$32:I$33,2,FALSE),"")</f>
        <v/>
      </c>
      <c r="S26" s="4"/>
      <c r="T26" s="202" t="str">
        <f>IF(S26&gt;0,VLOOKUP(S26,'整理番号表（融資主体型補助事業）'!L$5:M$38,2,FALSE),"")</f>
        <v/>
      </c>
      <c r="U26" s="8"/>
      <c r="V26" s="9"/>
      <c r="W26" s="172"/>
      <c r="X26" s="172"/>
      <c r="Y26" s="182">
        <f>IF(W26="",0,INDEX('整理番号表（融資主体型補助事業）'!$Y$6:$AN$11,MATCH(W26,'整理番号表（融資主体型補助事業）'!$X$6:$X$11,0),MATCH(X26,'整理番号表（融資主体型補助事業）'!$Y$5:$AN$5,0)))</f>
        <v>0</v>
      </c>
      <c r="Z26" s="7"/>
      <c r="AA26" s="7"/>
      <c r="AB26" s="174"/>
      <c r="AC26" s="212"/>
      <c r="AD26" s="178" t="str">
        <f t="shared" si="4"/>
        <v/>
      </c>
      <c r="AE26" s="179">
        <f t="shared" si="11"/>
        <v>0</v>
      </c>
      <c r="AF26" s="11"/>
      <c r="AG26" s="11"/>
      <c r="AH26" s="11"/>
      <c r="AI26" s="11"/>
      <c r="AJ26" s="178" t="str">
        <f t="shared" si="5"/>
        <v/>
      </c>
      <c r="AK26" s="228" t="str">
        <f t="shared" si="12"/>
        <v/>
      </c>
      <c r="AL26" s="280"/>
      <c r="AM26" s="178" t="str">
        <f t="shared" si="13"/>
        <v/>
      </c>
      <c r="AN26" s="204">
        <f t="shared" si="6"/>
        <v>0</v>
      </c>
      <c r="AO26" s="11"/>
      <c r="AP26" s="206" t="str">
        <f t="shared" si="7"/>
        <v/>
      </c>
      <c r="AQ26" s="270"/>
      <c r="AR26" s="199" t="str">
        <f>IF(AQ26&gt;0,VLOOKUP(AQ26,'整理番号表（融資主体型補助事業）'!P$5:Q$13,2,FALSE),"")</f>
        <v/>
      </c>
      <c r="AS26" s="270"/>
      <c r="AT26" s="199" t="str">
        <f>IF(AS26&gt;0,VLOOKUP(AS26,'整理番号表（融資主体型補助事業）'!S$5:T$12,2,FALSE),"")</f>
        <v/>
      </c>
      <c r="AU26" s="270"/>
      <c r="AV26" s="209">
        <f t="shared" si="8"/>
        <v>0</v>
      </c>
      <c r="AW26" s="62"/>
      <c r="AX26" s="99"/>
      <c r="AY26" s="100"/>
      <c r="AZ26" s="100"/>
      <c r="BA26" s="100"/>
      <c r="BB26" s="100"/>
      <c r="BC26" s="100"/>
      <c r="BD26" s="100"/>
      <c r="BE26" s="100"/>
      <c r="BF26" s="100"/>
      <c r="BG26" s="100"/>
      <c r="BH26" s="100"/>
      <c r="BI26" s="100"/>
      <c r="BJ26" s="100"/>
      <c r="BK26" s="100"/>
      <c r="BL26" s="100"/>
      <c r="BM26" s="100"/>
      <c r="BN26" s="100"/>
      <c r="BO26" s="68"/>
      <c r="BP26" s="65"/>
      <c r="BQ26" s="270"/>
      <c r="BR26" s="270"/>
      <c r="BS26" s="270"/>
      <c r="BT26" s="270"/>
      <c r="BU26" s="270"/>
      <c r="BV26" s="270"/>
      <c r="BW26" s="50"/>
      <c r="BX26" s="170"/>
      <c r="BY26" s="267" t="str">
        <f t="shared" si="14"/>
        <v/>
      </c>
      <c r="BZ26" s="267" t="str">
        <f t="shared" si="15"/>
        <v/>
      </c>
      <c r="CA26" s="268" t="str">
        <f t="shared" si="16"/>
        <v/>
      </c>
      <c r="CB26" s="267" t="str">
        <f t="shared" si="17"/>
        <v/>
      </c>
      <c r="CC26" s="267" t="str">
        <f t="shared" si="18"/>
        <v/>
      </c>
      <c r="CD26" s="268" t="str">
        <f t="shared" si="19"/>
        <v/>
      </c>
    </row>
    <row r="27" spans="1:82" s="18" customFormat="1" ht="18" customHeight="1" thickBot="1">
      <c r="A27" s="18" t="str">
        <f t="shared" si="9"/>
        <v/>
      </c>
      <c r="B27" s="51"/>
      <c r="C27" s="52"/>
      <c r="D27" s="52"/>
      <c r="E27" s="71" t="str">
        <f t="shared" si="10"/>
        <v/>
      </c>
      <c r="F27" s="53"/>
      <c r="G27" s="53"/>
      <c r="H27" s="53"/>
      <c r="I27" s="200" t="str">
        <f>IF(H27&gt;0,VLOOKUP(H27,'整理番号表（融資主体型補助事業）'!D$5:E$7,2,FALSE),"")</f>
        <v/>
      </c>
      <c r="J27" s="94"/>
      <c r="K27" s="200" t="str">
        <f>IF(J27&gt;0,VLOOKUP(J27,'整理番号表（融資主体型補助事業）'!D$11:E$18,2,FALSE),"")</f>
        <v/>
      </c>
      <c r="L27" s="105"/>
      <c r="M27" s="105"/>
      <c r="N27" s="200" t="str">
        <f>IF(M27&gt;0,VLOOKUP(M27,'整理番号表（融資主体型補助事業）'!H$5:I$23,2,FALSE),"")</f>
        <v/>
      </c>
      <c r="O27" s="105"/>
      <c r="P27" s="200" t="str">
        <f>IF(O27&gt;0,VLOOKUP(O27,'整理番号表（融資主体型補助事業）'!H$27:I$28,2,FALSE),"")</f>
        <v/>
      </c>
      <c r="Q27" s="105"/>
      <c r="R27" s="200" t="str">
        <f>IF(Q27&gt;0,VLOOKUP(Q27,'整理番号表（融資主体型補助事業）'!H$32:I$33,2,FALSE),"")</f>
        <v/>
      </c>
      <c r="S27" s="52"/>
      <c r="T27" s="203" t="str">
        <f>IF(S27&gt;0,VLOOKUP(S27,'整理番号表（融資主体型補助事業）'!L$5:M$38,2,FALSE),"")</f>
        <v/>
      </c>
      <c r="U27" s="54"/>
      <c r="V27" s="55"/>
      <c r="W27" s="173"/>
      <c r="X27" s="173"/>
      <c r="Y27" s="183">
        <f>IF(W27="",0,INDEX('整理番号表（融資主体型補助事業）'!$Y$6:$AN$11,MATCH(W27,'整理番号表（融資主体型補助事業）'!$X$6:$X$11,0),MATCH(X27,'整理番号表（融資主体型補助事業）'!$Y$5:$AN$5,0)))</f>
        <v>0</v>
      </c>
      <c r="Z27" s="144"/>
      <c r="AA27" s="144"/>
      <c r="AB27" s="175"/>
      <c r="AC27" s="213"/>
      <c r="AD27" s="180" t="str">
        <f t="shared" si="4"/>
        <v/>
      </c>
      <c r="AE27" s="181">
        <f t="shared" si="11"/>
        <v>0</v>
      </c>
      <c r="AF27" s="56"/>
      <c r="AG27" s="56"/>
      <c r="AH27" s="56"/>
      <c r="AI27" s="56"/>
      <c r="AJ27" s="180" t="str">
        <f t="shared" si="5"/>
        <v/>
      </c>
      <c r="AK27" s="229" t="str">
        <f t="shared" si="12"/>
        <v/>
      </c>
      <c r="AL27" s="281"/>
      <c r="AM27" s="180" t="str">
        <f t="shared" si="13"/>
        <v/>
      </c>
      <c r="AN27" s="205">
        <f t="shared" si="6"/>
        <v>0</v>
      </c>
      <c r="AO27" s="56"/>
      <c r="AP27" s="207" t="str">
        <f t="shared" si="7"/>
        <v/>
      </c>
      <c r="AQ27" s="53"/>
      <c r="AR27" s="200" t="str">
        <f>IF(AQ27&gt;0,VLOOKUP(AQ27,'整理番号表（融資主体型補助事業）'!P$5:Q$13,2,FALSE),"")</f>
        <v/>
      </c>
      <c r="AS27" s="53"/>
      <c r="AT27" s="200" t="str">
        <f>IF(AS27&gt;0,VLOOKUP(AS27,'整理番号表（融資主体型補助事業）'!S$5:T$12,2,FALSE),"")</f>
        <v/>
      </c>
      <c r="AU27" s="53"/>
      <c r="AV27" s="210">
        <f t="shared" si="8"/>
        <v>0</v>
      </c>
      <c r="AW27" s="63"/>
      <c r="AX27" s="101"/>
      <c r="AY27" s="102"/>
      <c r="AZ27" s="102"/>
      <c r="BA27" s="102"/>
      <c r="BB27" s="102"/>
      <c r="BC27" s="102"/>
      <c r="BD27" s="102"/>
      <c r="BE27" s="102"/>
      <c r="BF27" s="102"/>
      <c r="BG27" s="102"/>
      <c r="BH27" s="102"/>
      <c r="BI27" s="102"/>
      <c r="BJ27" s="102"/>
      <c r="BK27" s="102"/>
      <c r="BL27" s="102"/>
      <c r="BM27" s="102"/>
      <c r="BN27" s="102"/>
      <c r="BO27" s="69"/>
      <c r="BP27" s="66"/>
      <c r="BQ27" s="53"/>
      <c r="BR27" s="53"/>
      <c r="BS27" s="53"/>
      <c r="BT27" s="53"/>
      <c r="BU27" s="53"/>
      <c r="BV27" s="53"/>
      <c r="BW27" s="57"/>
      <c r="BX27" s="170"/>
      <c r="BY27" s="267" t="str">
        <f t="shared" si="14"/>
        <v/>
      </c>
      <c r="BZ27" s="267" t="str">
        <f t="shared" si="15"/>
        <v/>
      </c>
      <c r="CA27" s="268" t="str">
        <f t="shared" si="16"/>
        <v/>
      </c>
      <c r="CB27" s="267" t="str">
        <f t="shared" si="17"/>
        <v/>
      </c>
      <c r="CC27" s="267" t="str">
        <f t="shared" si="18"/>
        <v/>
      </c>
      <c r="CD27" s="268" t="str">
        <f t="shared" si="19"/>
        <v/>
      </c>
    </row>
    <row r="28" spans="1:82" s="27" customFormat="1" ht="7.5" customHeight="1">
      <c r="B28" s="30"/>
      <c r="C28" s="30"/>
      <c r="D28" s="30"/>
      <c r="E28" s="31"/>
      <c r="F28" s="31"/>
      <c r="G28" s="31"/>
      <c r="H28" s="31"/>
      <c r="I28" s="32"/>
      <c r="J28" s="32"/>
      <c r="K28" s="32"/>
      <c r="L28" s="32"/>
      <c r="M28" s="32"/>
      <c r="N28" s="32"/>
      <c r="O28" s="32"/>
      <c r="P28" s="32"/>
      <c r="Q28" s="32"/>
      <c r="R28" s="32"/>
      <c r="S28" s="30"/>
      <c r="T28" s="31"/>
      <c r="U28" s="31"/>
      <c r="V28" s="30"/>
      <c r="W28" s="30"/>
      <c r="X28" s="30"/>
      <c r="Y28" s="30"/>
      <c r="Z28" s="30"/>
      <c r="AA28" s="30"/>
      <c r="AB28" s="33"/>
      <c r="AC28" s="33"/>
      <c r="AD28" s="33"/>
      <c r="AE28" s="33"/>
      <c r="AF28" s="33"/>
      <c r="AG28" s="33"/>
      <c r="AH28" s="33"/>
      <c r="AI28" s="33"/>
      <c r="AJ28" s="33"/>
      <c r="AK28" s="34"/>
      <c r="AL28" s="34"/>
      <c r="AM28" s="33"/>
      <c r="AN28" s="33"/>
      <c r="AO28" s="33"/>
      <c r="AP28" s="34"/>
      <c r="AQ28" s="31"/>
      <c r="AR28" s="31"/>
      <c r="AS28" s="31"/>
      <c r="AT28" s="32"/>
      <c r="AU28" s="31"/>
      <c r="AV28" s="33"/>
      <c r="AW28" s="33"/>
      <c r="AX28" s="33"/>
      <c r="AY28" s="33"/>
      <c r="AZ28" s="33"/>
      <c r="BA28" s="33"/>
      <c r="BB28" s="33"/>
      <c r="BC28" s="33"/>
      <c r="BD28" s="33"/>
      <c r="BE28" s="33"/>
      <c r="BF28" s="33"/>
      <c r="BG28" s="33"/>
      <c r="BH28" s="33"/>
      <c r="BI28" s="33"/>
      <c r="BJ28" s="33"/>
      <c r="BK28" s="33"/>
      <c r="BL28" s="33"/>
      <c r="BM28" s="33"/>
      <c r="BN28" s="33"/>
      <c r="BO28" s="33"/>
      <c r="BP28" s="31"/>
      <c r="BQ28" s="31"/>
      <c r="BR28" s="31"/>
      <c r="BS28" s="31"/>
      <c r="BT28" s="31"/>
      <c r="BU28" s="31"/>
      <c r="BV28" s="31"/>
      <c r="BW28" s="31"/>
      <c r="BX28" s="170"/>
      <c r="BY28" s="171"/>
      <c r="BZ28" s="171"/>
      <c r="CA28" s="171"/>
      <c r="CB28" s="171"/>
      <c r="CC28" s="171"/>
      <c r="CD28" s="171"/>
    </row>
    <row r="29" spans="1:82" ht="21" customHeight="1">
      <c r="H29" s="35" t="s">
        <v>18</v>
      </c>
      <c r="I29" s="36" t="s">
        <v>77</v>
      </c>
      <c r="J29" s="16"/>
      <c r="K29" s="16"/>
      <c r="L29" s="16"/>
      <c r="M29" s="16"/>
      <c r="N29" s="16"/>
      <c r="O29" s="16"/>
      <c r="P29" s="16"/>
      <c r="Q29" s="16"/>
      <c r="R29" s="16"/>
      <c r="S29" s="13"/>
      <c r="T29" s="13"/>
      <c r="U29" s="13"/>
      <c r="V29" s="13"/>
      <c r="W29" s="13"/>
      <c r="X29" s="13"/>
      <c r="Y29" s="13"/>
      <c r="Z29" s="13"/>
      <c r="AA29" s="13"/>
      <c r="AB29" s="13"/>
      <c r="AC29" s="13"/>
      <c r="AD29" s="13"/>
      <c r="AE29" s="13"/>
      <c r="AF29" s="13"/>
      <c r="AG29" s="13"/>
      <c r="AH29" s="13"/>
      <c r="AI29" s="13"/>
      <c r="AJ29" s="13"/>
      <c r="AK29" s="15"/>
      <c r="AL29" s="15"/>
      <c r="AM29" s="13"/>
      <c r="AN29" s="13"/>
      <c r="AO29" s="13"/>
      <c r="AP29" s="15"/>
      <c r="AQ29" s="15"/>
      <c r="AR29" s="13"/>
      <c r="AS29" s="15"/>
      <c r="AT29" s="13"/>
      <c r="AU29" s="13"/>
      <c r="AV29" s="13"/>
      <c r="AW29" s="13"/>
      <c r="AX29" s="13"/>
      <c r="AY29" s="13"/>
      <c r="AZ29" s="13"/>
      <c r="BA29" s="13"/>
      <c r="BB29" s="13"/>
      <c r="BC29" s="13"/>
      <c r="BD29" s="13"/>
      <c r="BE29" s="13"/>
      <c r="BF29" s="13"/>
      <c r="BG29" s="13"/>
      <c r="BH29" s="13"/>
      <c r="BI29" s="13"/>
      <c r="BJ29" s="13"/>
      <c r="BK29" s="13"/>
      <c r="BL29" s="13"/>
      <c r="BM29" s="13"/>
      <c r="BN29" s="13"/>
      <c r="BO29" s="13"/>
      <c r="BP29" s="37"/>
      <c r="BQ29" s="37"/>
      <c r="BR29" s="37"/>
      <c r="BS29" s="37"/>
      <c r="BT29" s="32"/>
      <c r="BU29" s="37"/>
      <c r="BV29" s="32"/>
      <c r="BW29" s="32"/>
    </row>
    <row r="30" spans="1:82" s="14" customFormat="1" ht="21" customHeight="1">
      <c r="H30" s="38"/>
      <c r="I30" s="36" t="s">
        <v>19</v>
      </c>
      <c r="J30" s="16"/>
      <c r="K30" s="16"/>
      <c r="L30" s="16"/>
      <c r="M30" s="16"/>
      <c r="N30" s="16"/>
      <c r="O30" s="16"/>
      <c r="P30" s="16"/>
      <c r="Q30" s="16"/>
      <c r="R30" s="16"/>
      <c r="S30" s="13"/>
      <c r="T30" s="13"/>
      <c r="U30" s="13"/>
      <c r="V30" s="13"/>
      <c r="W30" s="13"/>
      <c r="X30" s="13"/>
      <c r="Y30" s="13"/>
      <c r="Z30" s="13"/>
      <c r="AA30" s="13"/>
      <c r="AB30" s="13"/>
      <c r="AC30" s="13"/>
      <c r="AD30" s="13"/>
      <c r="AE30" s="13"/>
      <c r="AF30" s="13"/>
      <c r="AG30" s="13"/>
      <c r="AH30" s="13"/>
      <c r="AI30" s="13"/>
      <c r="AJ30" s="13"/>
      <c r="AK30" s="15"/>
      <c r="AL30" s="15"/>
      <c r="AM30" s="13"/>
      <c r="AN30" s="13"/>
      <c r="AO30" s="13"/>
      <c r="AP30" s="15"/>
      <c r="AQ30" s="15"/>
      <c r="AR30" s="13"/>
      <c r="AS30" s="15"/>
      <c r="AT30" s="13"/>
      <c r="AU30" s="13"/>
      <c r="AV30" s="13"/>
      <c r="AW30" s="13"/>
      <c r="AX30" s="13"/>
      <c r="AY30" s="13"/>
      <c r="AZ30" s="13"/>
      <c r="BA30" s="13"/>
      <c r="BB30" s="13"/>
      <c r="BC30" s="13"/>
      <c r="BD30" s="13"/>
      <c r="BE30" s="13"/>
      <c r="BF30" s="13"/>
      <c r="BG30" s="13"/>
      <c r="BH30" s="13"/>
      <c r="BI30" s="13"/>
      <c r="BJ30" s="13"/>
      <c r="BK30" s="13"/>
      <c r="BL30" s="13"/>
      <c r="BM30" s="13"/>
      <c r="BN30" s="13"/>
      <c r="BO30" s="13"/>
      <c r="BP30" s="37"/>
      <c r="BQ30" s="37"/>
      <c r="BR30" s="37"/>
      <c r="BS30" s="37"/>
      <c r="BT30" s="32"/>
      <c r="BU30" s="37"/>
      <c r="BV30" s="32"/>
      <c r="BW30" s="32"/>
      <c r="BX30" s="170"/>
      <c r="BY30" s="171"/>
      <c r="BZ30" s="171"/>
      <c r="CA30" s="171"/>
      <c r="CB30" s="171"/>
      <c r="CC30" s="171"/>
      <c r="CD30" s="171"/>
    </row>
    <row r="31" spans="1:82" s="14" customFormat="1" ht="24.75" customHeight="1">
      <c r="H31" s="39"/>
      <c r="I31" s="46" t="s">
        <v>78</v>
      </c>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170"/>
      <c r="BY31" s="171"/>
      <c r="BZ31" s="171"/>
      <c r="CA31" s="171"/>
      <c r="CB31" s="171"/>
      <c r="CC31" s="171"/>
      <c r="CD31" s="171"/>
    </row>
    <row r="32" spans="1:82">
      <c r="BP32" s="30"/>
      <c r="BQ32" s="30"/>
      <c r="BR32" s="30"/>
      <c r="BS32" s="30"/>
      <c r="BT32" s="32"/>
      <c r="BU32" s="30"/>
      <c r="BV32" s="32"/>
      <c r="BW32" s="32"/>
    </row>
    <row r="33" spans="5:76">
      <c r="BP33" s="30"/>
      <c r="BQ33" s="30"/>
      <c r="BR33" s="30"/>
      <c r="BS33" s="30"/>
      <c r="BT33" s="32"/>
      <c r="BU33" s="30"/>
      <c r="BV33" s="32"/>
      <c r="BW33" s="32"/>
      <c r="BX33" s="171"/>
    </row>
    <row r="34" spans="5:76">
      <c r="BP34" s="30"/>
      <c r="BQ34" s="30"/>
      <c r="BR34" s="30"/>
      <c r="BS34" s="30"/>
      <c r="BT34" s="32"/>
      <c r="BU34" s="30"/>
      <c r="BV34" s="32"/>
      <c r="BW34" s="32"/>
      <c r="BX34" s="171"/>
    </row>
    <row r="35" spans="5:76">
      <c r="BP35" s="30"/>
      <c r="BQ35" s="30"/>
      <c r="BR35" s="30"/>
      <c r="BS35" s="30"/>
      <c r="BT35" s="32"/>
      <c r="BU35" s="30"/>
      <c r="BV35" s="32"/>
      <c r="BW35" s="32"/>
      <c r="BX35" s="171"/>
    </row>
    <row r="36" spans="5:76">
      <c r="BP36" s="30"/>
      <c r="BQ36" s="30"/>
      <c r="BR36" s="30"/>
      <c r="BS36" s="30"/>
      <c r="BT36" s="32"/>
      <c r="BU36" s="30"/>
      <c r="BV36" s="32"/>
      <c r="BW36" s="32"/>
      <c r="BX36" s="171"/>
    </row>
    <row r="37" spans="5:76">
      <c r="BP37" s="30"/>
      <c r="BQ37" s="30"/>
      <c r="BR37" s="30"/>
      <c r="BS37" s="30"/>
      <c r="BT37" s="32"/>
      <c r="BU37" s="30"/>
      <c r="BV37" s="32"/>
      <c r="BW37" s="32"/>
    </row>
    <row r="38" spans="5:76">
      <c r="BP38" s="30"/>
      <c r="BQ38" s="30"/>
      <c r="BR38" s="30"/>
      <c r="BS38" s="30"/>
      <c r="BT38" s="32"/>
      <c r="BU38" s="30"/>
      <c r="BV38" s="32"/>
      <c r="BW38" s="32"/>
    </row>
    <row r="39" spans="5:76">
      <c r="BP39" s="30"/>
      <c r="BQ39" s="30"/>
      <c r="BR39" s="30"/>
      <c r="BS39" s="30"/>
      <c r="BT39" s="32"/>
      <c r="BU39" s="30"/>
      <c r="BV39" s="32"/>
      <c r="BW39" s="32"/>
    </row>
    <row r="40" spans="5:76">
      <c r="BP40" s="30"/>
      <c r="BQ40" s="30"/>
      <c r="BR40" s="30"/>
      <c r="BS40" s="30"/>
      <c r="BT40" s="32"/>
      <c r="BU40" s="30"/>
      <c r="BV40" s="32"/>
      <c r="BW40" s="32"/>
    </row>
    <row r="41" spans="5:76">
      <c r="BP41" s="30"/>
      <c r="BQ41" s="30"/>
      <c r="BR41" s="30"/>
      <c r="BS41" s="30"/>
      <c r="BT41" s="32"/>
      <c r="BU41" s="30"/>
      <c r="BV41" s="32"/>
      <c r="BW41" s="32"/>
    </row>
    <row r="42" spans="5:76">
      <c r="BP42" s="30"/>
      <c r="BQ42" s="30"/>
      <c r="BR42" s="30"/>
      <c r="BS42" s="30"/>
      <c r="BT42" s="32"/>
      <c r="BU42" s="30"/>
      <c r="BV42" s="32"/>
      <c r="BW42" s="32"/>
    </row>
    <row r="43" spans="5:76">
      <c r="BP43" s="30"/>
      <c r="BQ43" s="30"/>
      <c r="BR43" s="30"/>
      <c r="BS43" s="30"/>
      <c r="BT43" s="32"/>
      <c r="BU43" s="30"/>
      <c r="BV43" s="32"/>
      <c r="BW43" s="32"/>
    </row>
    <row r="44" spans="5:76">
      <c r="BP44" s="30"/>
      <c r="BQ44" s="30"/>
      <c r="BR44" s="30"/>
      <c r="BS44" s="30"/>
      <c r="BT44" s="32"/>
      <c r="BU44" s="30"/>
      <c r="BV44" s="32"/>
      <c r="BW44" s="32"/>
    </row>
    <row r="45" spans="5:76">
      <c r="BP45" s="30"/>
      <c r="BQ45" s="30"/>
      <c r="BR45" s="30"/>
      <c r="BS45" s="30"/>
      <c r="BT45" s="32"/>
      <c r="BU45" s="30"/>
      <c r="BV45" s="32"/>
      <c r="BW45" s="32"/>
    </row>
    <row r="46" spans="5:76">
      <c r="BP46" s="30"/>
      <c r="BQ46" s="30"/>
      <c r="BR46" s="30"/>
      <c r="BS46" s="30"/>
      <c r="BT46" s="32"/>
      <c r="BU46" s="30"/>
      <c r="BV46" s="32"/>
      <c r="BW46" s="32"/>
    </row>
    <row r="47" spans="5:76">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30"/>
      <c r="BQ47" s="30"/>
      <c r="BR47" s="30"/>
      <c r="BS47" s="30"/>
      <c r="BT47" s="32"/>
      <c r="BU47" s="30"/>
      <c r="BV47" s="32"/>
      <c r="BW47" s="32"/>
    </row>
    <row r="48" spans="5:76">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31"/>
      <c r="BQ48" s="31"/>
      <c r="BR48" s="31"/>
      <c r="BS48" s="31"/>
      <c r="BT48" s="31"/>
      <c r="BU48" s="31"/>
      <c r="BV48" s="31"/>
      <c r="BW48" s="31"/>
    </row>
    <row r="50" spans="5:75">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43"/>
      <c r="BQ50" s="43"/>
      <c r="BR50" s="43"/>
      <c r="BS50" s="43"/>
      <c r="BT50" s="43"/>
      <c r="BU50" s="43"/>
      <c r="BV50" s="43"/>
      <c r="BW50" s="43"/>
    </row>
  </sheetData>
  <sheetProtection formatCells="0" formatColumns="0" formatRows="0" insertRows="0" insertHyperlinks="0" deleteRows="0" sort="0" autoFilter="0" pivotTables="0"/>
  <autoFilter ref="B9:BW9"/>
  <mergeCells count="97">
    <mergeCell ref="BJ5:BJ8"/>
    <mergeCell ref="Y7:Y8"/>
    <mergeCell ref="BN7:BN8"/>
    <mergeCell ref="BY9:CA9"/>
    <mergeCell ref="CB9:CD9"/>
    <mergeCell ref="AY7:AY8"/>
    <mergeCell ref="AZ7:AZ8"/>
    <mergeCell ref="BH7:BH8"/>
    <mergeCell ref="BI7:BI8"/>
    <mergeCell ref="BK7:BK8"/>
    <mergeCell ref="BM7:BM8"/>
    <mergeCell ref="BU6:BU8"/>
    <mergeCell ref="BL5:BL8"/>
    <mergeCell ref="BO5:BO8"/>
    <mergeCell ref="BP5:BS5"/>
    <mergeCell ref="BT5:BW5"/>
    <mergeCell ref="BG5:BG8"/>
    <mergeCell ref="BV6:BV8"/>
    <mergeCell ref="BW6:BW8"/>
    <mergeCell ref="H7:H8"/>
    <mergeCell ref="I7:I8"/>
    <mergeCell ref="J7:J8"/>
    <mergeCell ref="K7:K8"/>
    <mergeCell ref="L7:L8"/>
    <mergeCell ref="M7:M8"/>
    <mergeCell ref="N7:N8"/>
    <mergeCell ref="O7:O8"/>
    <mergeCell ref="BP6:BP8"/>
    <mergeCell ref="BQ6:BQ8"/>
    <mergeCell ref="BR6:BR8"/>
    <mergeCell ref="BS6:BS8"/>
    <mergeCell ref="BT6:BT8"/>
    <mergeCell ref="AS7:AS8"/>
    <mergeCell ref="AT7:AT8"/>
    <mergeCell ref="AI6:AI7"/>
    <mergeCell ref="AJ6:AJ7"/>
    <mergeCell ref="AK6:AK7"/>
    <mergeCell ref="AL6:AL8"/>
    <mergeCell ref="AQ6:AR6"/>
    <mergeCell ref="S4:T5"/>
    <mergeCell ref="W4:Z6"/>
    <mergeCell ref="AA4:AA8"/>
    <mergeCell ref="P7:P8"/>
    <mergeCell ref="T7:T8"/>
    <mergeCell ref="R7:R8"/>
    <mergeCell ref="S7:S8"/>
    <mergeCell ref="Z7:Z8"/>
    <mergeCell ref="V7:V8"/>
    <mergeCell ref="W7:W8"/>
    <mergeCell ref="Q7:Q8"/>
    <mergeCell ref="B3:B8"/>
    <mergeCell ref="C3:C8"/>
    <mergeCell ref="D3:D8"/>
    <mergeCell ref="E3:AW3"/>
    <mergeCell ref="X7:X8"/>
    <mergeCell ref="AU7:AU8"/>
    <mergeCell ref="G6:G8"/>
    <mergeCell ref="AB6:AB7"/>
    <mergeCell ref="AC6:AC7"/>
    <mergeCell ref="AD6:AD7"/>
    <mergeCell ref="AE6:AE7"/>
    <mergeCell ref="U5:U8"/>
    <mergeCell ref="M4:N5"/>
    <mergeCell ref="O4:P5"/>
    <mergeCell ref="Q4:R5"/>
    <mergeCell ref="AX3:BO4"/>
    <mergeCell ref="AD4:AJ4"/>
    <mergeCell ref="AK4:AK5"/>
    <mergeCell ref="AL4:AL5"/>
    <mergeCell ref="AM4:AN7"/>
    <mergeCell ref="AO4:AO7"/>
    <mergeCell ref="AE5:AG5"/>
    <mergeCell ref="AI5:AJ5"/>
    <mergeCell ref="AG6:AG7"/>
    <mergeCell ref="AH6:AH7"/>
    <mergeCell ref="AF6:AF7"/>
    <mergeCell ref="BC5:BC8"/>
    <mergeCell ref="AX7:AX8"/>
    <mergeCell ref="AS6:AT6"/>
    <mergeCell ref="AQ7:AQ8"/>
    <mergeCell ref="AR7:AR8"/>
    <mergeCell ref="BP3:BW4"/>
    <mergeCell ref="E4:E8"/>
    <mergeCell ref="F4:F8"/>
    <mergeCell ref="H4:I5"/>
    <mergeCell ref="J4:L5"/>
    <mergeCell ref="BD5:BD8"/>
    <mergeCell ref="BE5:BE8"/>
    <mergeCell ref="BF5:BF8"/>
    <mergeCell ref="AQ5:AR5"/>
    <mergeCell ref="AS5:AT5"/>
    <mergeCell ref="AU5:AV5"/>
    <mergeCell ref="AX5:AZ6"/>
    <mergeCell ref="BA5:BA8"/>
    <mergeCell ref="BB5:BB8"/>
    <mergeCell ref="AU6:AV6"/>
    <mergeCell ref="AW6:AW7"/>
  </mergeCells>
  <phoneticPr fontId="3"/>
  <dataValidations count="4">
    <dataValidation type="list" allowBlank="1" showInputMessage="1" showErrorMessage="1" sqref="W11:W27">
      <formula1>"ｶﾞﾗｽﾊｳｽⅠ類木造,ｶﾞﾗｽﾊｳｽⅡ類鉄骨,ﾌﾟﾗｽﾁｯｸﾊｳｽⅠ類木造,ﾌﾟﾗｽﾁｯｸﾊｳｽⅡ類ﾊﾟｲﾌﾟ,ﾌﾟﾗｽﾁｯｸﾊｳｽⅢ類～Ⅴ類及びⅦ類鉄骨,附帯施設,"</formula1>
    </dataValidation>
    <dataValidation type="list" allowBlank="1" showInputMessage="1" showErrorMessage="1" sqref="X11:X27">
      <formula1>"1年未満,2年未満,3年未満,4年未満,5年未満,6年未満,7年未満,8年未満,9年未満,10年未満,11年未満,12年未満,13年未満,14年未満,15年未満,15年以降"</formula1>
    </dataValidation>
    <dataValidation type="list" allowBlank="1" showInputMessage="1" showErrorMessage="1" sqref="AA11">
      <formula1>"　,1"</formula1>
    </dataValidation>
    <dataValidation type="list" allowBlank="1" showInputMessage="1" showErrorMessage="1" sqref="G11:G27">
      <formula1>"10代,20代,30代,40代,50代,60代,70代,80代,90代"</formula1>
    </dataValidation>
  </dataValidations>
  <pageMargins left="0.19685039370078741" right="0.19685039370078741" top="0.59055118110236227" bottom="0.19685039370078741" header="0.19685039370078741" footer="0.31496062992125984"/>
  <pageSetup paperSize="9" scale="20" fitToHeight="0" orientation="landscape" r:id="rId1"/>
  <headerFooter alignWithMargins="0"/>
  <colBreaks count="1" manualBreakCount="1">
    <brk id="40"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6"/>
  <sheetViews>
    <sheetView tabSelected="1" workbookViewId="0">
      <selection sqref="A1:H1"/>
    </sheetView>
  </sheetViews>
  <sheetFormatPr defaultRowHeight="13.5"/>
  <cols>
    <col min="1" max="1" width="22.25" style="214" customWidth="1"/>
    <col min="2" max="256" width="9" style="214"/>
    <col min="257" max="257" width="22.25" style="214" customWidth="1"/>
    <col min="258" max="512" width="9" style="214"/>
    <col min="513" max="513" width="22.25" style="214" customWidth="1"/>
    <col min="514" max="768" width="9" style="214"/>
    <col min="769" max="769" width="22.25" style="214" customWidth="1"/>
    <col min="770" max="1024" width="9" style="214"/>
    <col min="1025" max="1025" width="22.25" style="214" customWidth="1"/>
    <col min="1026" max="1280" width="9" style="214"/>
    <col min="1281" max="1281" width="22.25" style="214" customWidth="1"/>
    <col min="1282" max="1536" width="9" style="214"/>
    <col min="1537" max="1537" width="22.25" style="214" customWidth="1"/>
    <col min="1538" max="1792" width="9" style="214"/>
    <col min="1793" max="1793" width="22.25" style="214" customWidth="1"/>
    <col min="1794" max="2048" width="9" style="214"/>
    <col min="2049" max="2049" width="22.25" style="214" customWidth="1"/>
    <col min="2050" max="2304" width="9" style="214"/>
    <col min="2305" max="2305" width="22.25" style="214" customWidth="1"/>
    <col min="2306" max="2560" width="9" style="214"/>
    <col min="2561" max="2561" width="22.25" style="214" customWidth="1"/>
    <col min="2562" max="2816" width="9" style="214"/>
    <col min="2817" max="2817" width="22.25" style="214" customWidth="1"/>
    <col min="2818" max="3072" width="9" style="214"/>
    <col min="3073" max="3073" width="22.25" style="214" customWidth="1"/>
    <col min="3074" max="3328" width="9" style="214"/>
    <col min="3329" max="3329" width="22.25" style="214" customWidth="1"/>
    <col min="3330" max="3584" width="9" style="214"/>
    <col min="3585" max="3585" width="22.25" style="214" customWidth="1"/>
    <col min="3586" max="3840" width="9" style="214"/>
    <col min="3841" max="3841" width="22.25" style="214" customWidth="1"/>
    <col min="3842" max="4096" width="9" style="214"/>
    <col min="4097" max="4097" width="22.25" style="214" customWidth="1"/>
    <col min="4098" max="4352" width="9" style="214"/>
    <col min="4353" max="4353" width="22.25" style="214" customWidth="1"/>
    <col min="4354" max="4608" width="9" style="214"/>
    <col min="4609" max="4609" width="22.25" style="214" customWidth="1"/>
    <col min="4610" max="4864" width="9" style="214"/>
    <col min="4865" max="4865" width="22.25" style="214" customWidth="1"/>
    <col min="4866" max="5120" width="9" style="214"/>
    <col min="5121" max="5121" width="22.25" style="214" customWidth="1"/>
    <col min="5122" max="5376" width="9" style="214"/>
    <col min="5377" max="5377" width="22.25" style="214" customWidth="1"/>
    <col min="5378" max="5632" width="9" style="214"/>
    <col min="5633" max="5633" width="22.25" style="214" customWidth="1"/>
    <col min="5634" max="5888" width="9" style="214"/>
    <col min="5889" max="5889" width="22.25" style="214" customWidth="1"/>
    <col min="5890" max="6144" width="9" style="214"/>
    <col min="6145" max="6145" width="22.25" style="214" customWidth="1"/>
    <col min="6146" max="6400" width="9" style="214"/>
    <col min="6401" max="6401" width="22.25" style="214" customWidth="1"/>
    <col min="6402" max="6656" width="9" style="214"/>
    <col min="6657" max="6657" width="22.25" style="214" customWidth="1"/>
    <col min="6658" max="6912" width="9" style="214"/>
    <col min="6913" max="6913" width="22.25" style="214" customWidth="1"/>
    <col min="6914" max="7168" width="9" style="214"/>
    <col min="7169" max="7169" width="22.25" style="214" customWidth="1"/>
    <col min="7170" max="7424" width="9" style="214"/>
    <col min="7425" max="7425" width="22.25" style="214" customWidth="1"/>
    <col min="7426" max="7680" width="9" style="214"/>
    <col min="7681" max="7681" width="22.25" style="214" customWidth="1"/>
    <col min="7682" max="7936" width="9" style="214"/>
    <col min="7937" max="7937" width="22.25" style="214" customWidth="1"/>
    <col min="7938" max="8192" width="9" style="214"/>
    <col min="8193" max="8193" width="22.25" style="214" customWidth="1"/>
    <col min="8194" max="8448" width="9" style="214"/>
    <col min="8449" max="8449" width="22.25" style="214" customWidth="1"/>
    <col min="8450" max="8704" width="9" style="214"/>
    <col min="8705" max="8705" width="22.25" style="214" customWidth="1"/>
    <col min="8706" max="8960" width="9" style="214"/>
    <col min="8961" max="8961" width="22.25" style="214" customWidth="1"/>
    <col min="8962" max="9216" width="9" style="214"/>
    <col min="9217" max="9217" width="22.25" style="214" customWidth="1"/>
    <col min="9218" max="9472" width="9" style="214"/>
    <col min="9473" max="9473" width="22.25" style="214" customWidth="1"/>
    <col min="9474" max="9728" width="9" style="214"/>
    <col min="9729" max="9729" width="22.25" style="214" customWidth="1"/>
    <col min="9730" max="9984" width="9" style="214"/>
    <col min="9985" max="9985" width="22.25" style="214" customWidth="1"/>
    <col min="9986" max="10240" width="9" style="214"/>
    <col min="10241" max="10241" width="22.25" style="214" customWidth="1"/>
    <col min="10242" max="10496" width="9" style="214"/>
    <col min="10497" max="10497" width="22.25" style="214" customWidth="1"/>
    <col min="10498" max="10752" width="9" style="214"/>
    <col min="10753" max="10753" width="22.25" style="214" customWidth="1"/>
    <col min="10754" max="11008" width="9" style="214"/>
    <col min="11009" max="11009" width="22.25" style="214" customWidth="1"/>
    <col min="11010" max="11264" width="9" style="214"/>
    <col min="11265" max="11265" width="22.25" style="214" customWidth="1"/>
    <col min="11266" max="11520" width="9" style="214"/>
    <col min="11521" max="11521" width="22.25" style="214" customWidth="1"/>
    <col min="11522" max="11776" width="9" style="214"/>
    <col min="11777" max="11777" width="22.25" style="214" customWidth="1"/>
    <col min="11778" max="12032" width="9" style="214"/>
    <col min="12033" max="12033" width="22.25" style="214" customWidth="1"/>
    <col min="12034" max="12288" width="9" style="214"/>
    <col min="12289" max="12289" width="22.25" style="214" customWidth="1"/>
    <col min="12290" max="12544" width="9" style="214"/>
    <col min="12545" max="12545" width="22.25" style="214" customWidth="1"/>
    <col min="12546" max="12800" width="9" style="214"/>
    <col min="12801" max="12801" width="22.25" style="214" customWidth="1"/>
    <col min="12802" max="13056" width="9" style="214"/>
    <col min="13057" max="13057" width="22.25" style="214" customWidth="1"/>
    <col min="13058" max="13312" width="9" style="214"/>
    <col min="13313" max="13313" width="22.25" style="214" customWidth="1"/>
    <col min="13314" max="13568" width="9" style="214"/>
    <col min="13569" max="13569" width="22.25" style="214" customWidth="1"/>
    <col min="13570" max="13824" width="9" style="214"/>
    <col min="13825" max="13825" width="22.25" style="214" customWidth="1"/>
    <col min="13826" max="14080" width="9" style="214"/>
    <col min="14081" max="14081" width="22.25" style="214" customWidth="1"/>
    <col min="14082" max="14336" width="9" style="214"/>
    <col min="14337" max="14337" width="22.25" style="214" customWidth="1"/>
    <col min="14338" max="14592" width="9" style="214"/>
    <col min="14593" max="14593" width="22.25" style="214" customWidth="1"/>
    <col min="14594" max="14848" width="9" style="214"/>
    <col min="14849" max="14849" width="22.25" style="214" customWidth="1"/>
    <col min="14850" max="15104" width="9" style="214"/>
    <col min="15105" max="15105" width="22.25" style="214" customWidth="1"/>
    <col min="15106" max="15360" width="9" style="214"/>
    <col min="15361" max="15361" width="22.25" style="214" customWidth="1"/>
    <col min="15362" max="15616" width="9" style="214"/>
    <col min="15617" max="15617" width="22.25" style="214" customWidth="1"/>
    <col min="15618" max="15872" width="9" style="214"/>
    <col min="15873" max="15873" width="22.25" style="214" customWidth="1"/>
    <col min="15874" max="16128" width="9" style="214"/>
    <col min="16129" max="16129" width="22.25" style="214" customWidth="1"/>
    <col min="16130" max="16384" width="9" style="214"/>
  </cols>
  <sheetData>
    <row r="1" spans="1:8" ht="31.5" customHeight="1">
      <c r="A1" s="415" t="s">
        <v>197</v>
      </c>
      <c r="B1" s="415"/>
      <c r="C1" s="415"/>
      <c r="D1" s="415"/>
      <c r="E1" s="415"/>
      <c r="F1" s="415"/>
      <c r="G1" s="415"/>
      <c r="H1" s="415"/>
    </row>
    <row r="2" spans="1:8" ht="14.25" thickBot="1"/>
    <row r="3" spans="1:8" ht="37.5" customHeight="1" thickBot="1">
      <c r="A3" s="215" t="s">
        <v>179</v>
      </c>
      <c r="B3" s="416" t="s">
        <v>180</v>
      </c>
      <c r="C3" s="416"/>
      <c r="D3" s="416"/>
      <c r="E3" s="416"/>
      <c r="F3" s="416"/>
      <c r="G3" s="416"/>
      <c r="H3" s="417"/>
    </row>
    <row r="4" spans="1:8" ht="37.5" customHeight="1">
      <c r="A4" s="216" t="s">
        <v>181</v>
      </c>
      <c r="B4" s="418" t="s">
        <v>182</v>
      </c>
      <c r="C4" s="419"/>
      <c r="D4" s="419"/>
      <c r="E4" s="419"/>
      <c r="F4" s="419"/>
      <c r="G4" s="419"/>
      <c r="H4" s="420"/>
    </row>
    <row r="5" spans="1:8" ht="18.75" customHeight="1">
      <c r="A5" s="217" t="s">
        <v>235</v>
      </c>
      <c r="B5" s="421" t="s">
        <v>183</v>
      </c>
      <c r="C5" s="422"/>
      <c r="D5" s="422"/>
      <c r="E5" s="422"/>
      <c r="F5" s="422"/>
      <c r="G5" s="422"/>
      <c r="H5" s="423"/>
    </row>
    <row r="6" spans="1:8" ht="18.75" customHeight="1">
      <c r="A6" s="218" t="s">
        <v>184</v>
      </c>
      <c r="B6" s="421"/>
      <c r="C6" s="422"/>
      <c r="D6" s="422"/>
      <c r="E6" s="422"/>
      <c r="F6" s="422"/>
      <c r="G6" s="422"/>
      <c r="H6" s="423"/>
    </row>
    <row r="7" spans="1:8" ht="18.75" customHeight="1">
      <c r="A7" s="219" t="s">
        <v>231</v>
      </c>
      <c r="B7" s="421"/>
      <c r="C7" s="422"/>
      <c r="D7" s="422"/>
      <c r="E7" s="422"/>
      <c r="F7" s="422"/>
      <c r="G7" s="422"/>
      <c r="H7" s="423"/>
    </row>
    <row r="8" spans="1:8" ht="56.25" customHeight="1">
      <c r="A8" s="220" t="s">
        <v>222</v>
      </c>
      <c r="B8" s="412" t="s">
        <v>185</v>
      </c>
      <c r="C8" s="413"/>
      <c r="D8" s="413"/>
      <c r="E8" s="413"/>
      <c r="F8" s="413"/>
      <c r="G8" s="413"/>
      <c r="H8" s="414"/>
    </row>
    <row r="9" spans="1:8" ht="93.75" customHeight="1">
      <c r="A9" s="220" t="s">
        <v>236</v>
      </c>
      <c r="B9" s="412" t="s">
        <v>186</v>
      </c>
      <c r="C9" s="413"/>
      <c r="D9" s="413"/>
      <c r="E9" s="413"/>
      <c r="F9" s="413"/>
      <c r="G9" s="413"/>
      <c r="H9" s="414"/>
    </row>
    <row r="10" spans="1:8" ht="18.75" customHeight="1">
      <c r="A10" s="220" t="s">
        <v>187</v>
      </c>
      <c r="B10" s="412" t="s">
        <v>254</v>
      </c>
      <c r="C10" s="413"/>
      <c r="D10" s="413"/>
      <c r="E10" s="413"/>
      <c r="F10" s="413"/>
      <c r="G10" s="413"/>
      <c r="H10" s="414"/>
    </row>
    <row r="11" spans="1:8" ht="18.75" customHeight="1">
      <c r="A11" s="220" t="s">
        <v>253</v>
      </c>
      <c r="B11" s="412" t="s">
        <v>255</v>
      </c>
      <c r="C11" s="413"/>
      <c r="D11" s="413"/>
      <c r="E11" s="413"/>
      <c r="F11" s="413"/>
      <c r="G11" s="413"/>
      <c r="H11" s="414"/>
    </row>
    <row r="12" spans="1:8" ht="18.75" customHeight="1">
      <c r="A12" s="220" t="s">
        <v>188</v>
      </c>
      <c r="B12" s="412" t="s">
        <v>189</v>
      </c>
      <c r="C12" s="413"/>
      <c r="D12" s="413"/>
      <c r="E12" s="413"/>
      <c r="F12" s="413"/>
      <c r="G12" s="413"/>
      <c r="H12" s="414"/>
    </row>
    <row r="13" spans="1:8" ht="37.5" customHeight="1">
      <c r="A13" s="220" t="s">
        <v>190</v>
      </c>
      <c r="B13" s="412" t="s">
        <v>191</v>
      </c>
      <c r="C13" s="413"/>
      <c r="D13" s="413"/>
      <c r="E13" s="413"/>
      <c r="F13" s="413"/>
      <c r="G13" s="413"/>
      <c r="H13" s="414"/>
    </row>
    <row r="14" spans="1:8" ht="37.5" customHeight="1">
      <c r="A14" s="220" t="s">
        <v>192</v>
      </c>
      <c r="B14" s="412" t="s">
        <v>193</v>
      </c>
      <c r="C14" s="413"/>
      <c r="D14" s="413"/>
      <c r="E14" s="413"/>
      <c r="F14" s="413"/>
      <c r="G14" s="413"/>
      <c r="H14" s="414"/>
    </row>
    <row r="15" spans="1:8" ht="37.5" customHeight="1">
      <c r="A15" s="220" t="s">
        <v>237</v>
      </c>
      <c r="B15" s="412" t="s">
        <v>194</v>
      </c>
      <c r="C15" s="413"/>
      <c r="D15" s="413"/>
      <c r="E15" s="413"/>
      <c r="F15" s="413"/>
      <c r="G15" s="413"/>
      <c r="H15" s="414"/>
    </row>
    <row r="16" spans="1:8" ht="75" customHeight="1" thickBot="1">
      <c r="A16" s="221" t="s">
        <v>195</v>
      </c>
      <c r="B16" s="409" t="s">
        <v>196</v>
      </c>
      <c r="C16" s="410"/>
      <c r="D16" s="410"/>
      <c r="E16" s="410"/>
      <c r="F16" s="410"/>
      <c r="G16" s="410"/>
      <c r="H16" s="411"/>
    </row>
  </sheetData>
  <mergeCells count="13">
    <mergeCell ref="B9:H9"/>
    <mergeCell ref="A1:H1"/>
    <mergeCell ref="B3:H3"/>
    <mergeCell ref="B4:H4"/>
    <mergeCell ref="B5:H7"/>
    <mergeCell ref="B8:H8"/>
    <mergeCell ref="B16:H16"/>
    <mergeCell ref="B11:H11"/>
    <mergeCell ref="B10:H10"/>
    <mergeCell ref="B12:H12"/>
    <mergeCell ref="B13:H13"/>
    <mergeCell ref="B14:H14"/>
    <mergeCell ref="B15:H15"/>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要望地区総括表(災害)</vt:lpstr>
      <vt:lpstr>整理番号表（融資主体型補助事業）</vt:lpstr>
      <vt:lpstr>要望地区総括表(災害)(記載例)</vt:lpstr>
      <vt:lpstr>記載にあたって</vt:lpstr>
      <vt:lpstr>'要望地区総括表(災害)'!Print_Area</vt:lpstr>
      <vt:lpstr>'要望地区総括表(災害)(記載例)'!Print_Area</vt:lpstr>
      <vt:lpstr>'要望地区総括表(災害)'!Print_Titles</vt:lpstr>
      <vt:lpstr>'要望地区総括表(災害)(記載例)'!Print_Titles</vt:lpstr>
    </vt:vector>
  </TitlesOfParts>
  <Company>農林水産省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setup</cp:lastModifiedBy>
  <cp:lastPrinted>2015-11-05T09:27:59Z</cp:lastPrinted>
  <dcterms:created xsi:type="dcterms:W3CDTF">2009-06-23T08:36:54Z</dcterms:created>
  <dcterms:modified xsi:type="dcterms:W3CDTF">2015-11-05T09:28:00Z</dcterms:modified>
</cp:coreProperties>
</file>