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80" windowWidth="11850" windowHeight="11610" tabRatio="746"/>
  </bookViews>
  <sheets>
    <sheet name="別紙様式１－１号" sheetId="26" r:id="rId1"/>
    <sheet name="別紙様式１－１号別添１" sheetId="27" r:id="rId2"/>
    <sheet name="参考1" sheetId="29" r:id="rId3"/>
    <sheet name="参考2" sheetId="25" r:id="rId4"/>
    <sheet name="参考3" sheetId="23" state="hidden" r:id="rId5"/>
    <sheet name="整理番号表" sheetId="24" r:id="rId6"/>
    <sheet name="別紙様式１－１号別添3" sheetId="28" state="hidden" r:id="rId7"/>
  </sheets>
  <externalReferences>
    <externalReference r:id="rId8"/>
    <externalReference r:id="rId9"/>
  </externalReferences>
  <definedNames>
    <definedName name="_xlnm.Print_Area" localSheetId="3">参考2!$A$1:$AL$229</definedName>
    <definedName name="_xlnm.Print_Area" localSheetId="4">参考3!$B$1:$BD$39</definedName>
    <definedName name="_xlnm.Print_Area" localSheetId="5">整理番号表!$A$1:$AM$39</definedName>
    <definedName name="_xlnm.Print_Area" localSheetId="0">'別紙様式１－１号'!$A$1:$AO$104</definedName>
    <definedName name="_xlnm.Print_Area" localSheetId="1">'別紙様式１－１号別添１'!$A$1:$AO$122</definedName>
    <definedName name="_xlnm.Print_Area" localSheetId="6">'別紙様式１－１号別添3'!$A$1:$AO$62</definedName>
    <definedName name="管轄局" localSheetId="2">[1]Sheet1!$B$3:$B$11</definedName>
    <definedName name="管轄局" localSheetId="1">[2]Sheet1!$B$3:$B$11</definedName>
    <definedName name="管轄局">[2]Sheet1!$B$3:$B$11</definedName>
    <definedName name="政策目的" localSheetId="2">[1]Sheet1!$G$3:$G$5</definedName>
    <definedName name="政策目的" localSheetId="1">[2]Sheet1!$G$3:$G$5</definedName>
    <definedName name="政策目的">[2]Sheet1!$G$3:$G$5</definedName>
  </definedNames>
  <calcPr calcId="145621"/>
</workbook>
</file>

<file path=xl/calcChain.xml><?xml version="1.0" encoding="utf-8"?>
<calcChain xmlns="http://schemas.openxmlformats.org/spreadsheetml/2006/main">
  <c r="AC32" i="23" l="1"/>
  <c r="AC31" i="23"/>
  <c r="AC30" i="23"/>
  <c r="AC29" i="23"/>
  <c r="AC28" i="23"/>
  <c r="AC27" i="23"/>
  <c r="AC26" i="23"/>
  <c r="AC25" i="23"/>
  <c r="AC24" i="23"/>
  <c r="AC23" i="23"/>
  <c r="AC22" i="23"/>
  <c r="AC21" i="23"/>
  <c r="AC20" i="23"/>
  <c r="AC19" i="23"/>
  <c r="AC18" i="23"/>
  <c r="AC17" i="23"/>
  <c r="AC16" i="23"/>
  <c r="AC15" i="23"/>
  <c r="AC14" i="23"/>
  <c r="AC13" i="23"/>
  <c r="AC12" i="23"/>
  <c r="K139" i="25"/>
  <c r="K137" i="25"/>
  <c r="K135" i="25"/>
  <c r="K133" i="25"/>
  <c r="K131" i="25"/>
  <c r="K129" i="25"/>
  <c r="K127" i="25"/>
  <c r="K125" i="25"/>
  <c r="K123" i="25"/>
  <c r="K121" i="25"/>
  <c r="AC11" i="23"/>
  <c r="AJ101" i="27" l="1"/>
  <c r="AJ99" i="27"/>
  <c r="AB95" i="27"/>
  <c r="AJ95" i="27" s="1"/>
  <c r="AJ91" i="27"/>
  <c r="AB87" i="27"/>
  <c r="AJ87" i="27" s="1"/>
  <c r="AJ106" i="27" s="1"/>
  <c r="AA113" i="27" s="1"/>
  <c r="AL65" i="27"/>
  <c r="AL62" i="27"/>
  <c r="AL59" i="27"/>
  <c r="AL55" i="27"/>
  <c r="AL52" i="27"/>
  <c r="AL49" i="27"/>
  <c r="AL46" i="27"/>
  <c r="AL43" i="27"/>
  <c r="AL39" i="27"/>
  <c r="AL36" i="27"/>
  <c r="AL33" i="27"/>
  <c r="AL30" i="27"/>
  <c r="AL27" i="27"/>
  <c r="AL24" i="27"/>
  <c r="AL21" i="27"/>
  <c r="AL18" i="27"/>
  <c r="AL15" i="27"/>
  <c r="AL12" i="27"/>
  <c r="AL70" i="27" s="1"/>
  <c r="AK73" i="27" s="1"/>
  <c r="AA110" i="27" s="1"/>
  <c r="AA116" i="27" s="1"/>
  <c r="AG64" i="26"/>
  <c r="R64" i="26"/>
  <c r="AF56" i="26"/>
  <c r="AB56" i="26"/>
  <c r="X56" i="26"/>
  <c r="T56" i="26"/>
  <c r="P56" i="26"/>
  <c r="L56" i="26"/>
  <c r="H56" i="26"/>
  <c r="L54" i="26"/>
  <c r="H54" i="26" s="1"/>
  <c r="H53" i="26"/>
  <c r="Q139" i="25" l="1"/>
  <c r="Q137" i="25"/>
  <c r="Q135" i="25"/>
  <c r="Q133" i="25"/>
  <c r="Q131" i="25"/>
  <c r="Q129" i="25"/>
  <c r="Q127" i="25"/>
  <c r="Q125" i="25"/>
  <c r="Q123" i="25"/>
  <c r="AP166" i="25" l="1"/>
  <c r="AP164" i="25"/>
  <c r="AP162" i="25"/>
  <c r="AP160" i="25"/>
  <c r="AP158" i="25"/>
  <c r="AP156" i="25"/>
  <c r="AP154" i="25"/>
  <c r="AP152" i="25"/>
  <c r="AP150" i="25"/>
  <c r="AP148" i="25"/>
  <c r="BI32" i="23" l="1"/>
  <c r="BI31" i="23"/>
  <c r="BI30" i="23"/>
  <c r="BI29" i="23"/>
  <c r="BI28" i="23"/>
  <c r="BI27" i="23"/>
  <c r="BI26" i="23"/>
  <c r="BI25" i="23"/>
  <c r="BI24" i="23"/>
  <c r="BI23" i="23"/>
  <c r="BI22" i="23"/>
  <c r="BI21" i="23"/>
  <c r="BI20" i="23"/>
  <c r="BI19" i="23"/>
  <c r="BI18" i="23"/>
  <c r="BI17" i="23"/>
  <c r="BI16" i="23"/>
  <c r="BI15" i="23"/>
  <c r="BI14" i="23"/>
  <c r="BI13" i="23"/>
  <c r="BI12" i="23"/>
  <c r="BI11" i="23"/>
  <c r="AI141" i="25" l="1"/>
  <c r="Z141" i="25"/>
  <c r="W141" i="25"/>
  <c r="T141" i="25"/>
  <c r="N141" i="25"/>
  <c r="D141" i="25"/>
  <c r="AR31" i="23" l="1"/>
  <c r="AE31" i="23"/>
  <c r="BH32" i="23" l="1"/>
  <c r="BG32" i="23"/>
  <c r="BF32" i="23"/>
  <c r="BH31" i="23"/>
  <c r="BG31" i="23"/>
  <c r="BF31" i="23"/>
  <c r="BH30" i="23"/>
  <c r="BG30" i="23"/>
  <c r="BF30" i="23"/>
  <c r="BH29" i="23"/>
  <c r="BG29" i="23"/>
  <c r="BF29" i="23"/>
  <c r="BH28" i="23"/>
  <c r="BG28" i="23"/>
  <c r="BF28" i="23"/>
  <c r="BH27" i="23"/>
  <c r="BG27" i="23"/>
  <c r="BF27" i="23"/>
  <c r="BH26" i="23"/>
  <c r="BG26" i="23"/>
  <c r="BF26" i="23"/>
  <c r="BH25" i="23"/>
  <c r="BG25" i="23"/>
  <c r="BF25" i="23"/>
  <c r="BH24" i="23"/>
  <c r="BG24" i="23"/>
  <c r="BF24" i="23"/>
  <c r="BH23" i="23"/>
  <c r="BG23" i="23"/>
  <c r="BF23" i="23"/>
  <c r="BH22" i="23"/>
  <c r="BG22" i="23"/>
  <c r="BF22" i="23"/>
  <c r="BH21" i="23"/>
  <c r="BG21" i="23"/>
  <c r="BF21" i="23"/>
  <c r="BH20" i="23"/>
  <c r="BG20" i="23"/>
  <c r="BF20" i="23"/>
  <c r="BH19" i="23"/>
  <c r="BG19" i="23"/>
  <c r="BF19" i="23"/>
  <c r="BH18" i="23"/>
  <c r="BG18" i="23"/>
  <c r="BF18" i="23"/>
  <c r="BH17" i="23"/>
  <c r="BG17" i="23"/>
  <c r="BF17" i="23"/>
  <c r="BH16" i="23"/>
  <c r="BG16" i="23"/>
  <c r="BF16" i="23"/>
  <c r="BH15" i="23"/>
  <c r="BG15" i="23"/>
  <c r="BF15" i="23"/>
  <c r="BH14" i="23"/>
  <c r="BG14" i="23"/>
  <c r="BF14" i="23"/>
  <c r="BH13" i="23"/>
  <c r="BG13" i="23"/>
  <c r="BF13" i="23"/>
  <c r="BH12" i="23"/>
  <c r="BG12" i="23"/>
  <c r="BF12" i="23"/>
  <c r="BF11" i="23"/>
  <c r="X32" i="23"/>
  <c r="X31" i="23"/>
  <c r="X30" i="23"/>
  <c r="X29" i="23"/>
  <c r="X28" i="23"/>
  <c r="X27" i="23"/>
  <c r="X26" i="23"/>
  <c r="X25" i="23"/>
  <c r="X24" i="23"/>
  <c r="X23" i="23"/>
  <c r="X22" i="23"/>
  <c r="X21" i="23"/>
  <c r="X20" i="23"/>
  <c r="X19" i="23"/>
  <c r="X18" i="23"/>
  <c r="X17" i="23"/>
  <c r="X16" i="23"/>
  <c r="X15" i="23"/>
  <c r="X14" i="23"/>
  <c r="X13" i="23"/>
  <c r="AG166" i="25"/>
  <c r="AG164" i="25"/>
  <c r="AG162" i="25"/>
  <c r="AG160" i="25"/>
  <c r="AG158" i="25"/>
  <c r="AG156" i="25"/>
  <c r="AG154" i="25"/>
  <c r="AG152" i="25"/>
  <c r="AG150" i="25"/>
  <c r="Q121" i="25"/>
  <c r="AG148" i="25"/>
  <c r="AN114" i="25"/>
  <c r="AN112" i="25"/>
  <c r="AN110" i="25"/>
  <c r="AN108" i="25"/>
  <c r="AN106" i="25"/>
  <c r="AN104" i="25"/>
  <c r="AN102" i="25"/>
  <c r="AN100" i="25"/>
  <c r="Q141" i="25" l="1"/>
  <c r="AF125" i="25"/>
  <c r="AC125" i="25"/>
  <c r="AF127" i="25"/>
  <c r="AC127" i="25"/>
  <c r="AF135" i="25"/>
  <c r="AC135" i="25"/>
  <c r="AF133" i="25"/>
  <c r="AC133" i="25"/>
  <c r="AF129" i="25"/>
  <c r="AC129" i="25"/>
  <c r="AF137" i="25"/>
  <c r="AC137" i="25"/>
  <c r="AF131" i="25"/>
  <c r="AC131" i="25"/>
  <c r="AF139" i="25"/>
  <c r="AC139" i="25"/>
  <c r="AO166" i="25"/>
  <c r="AG167" i="25" s="1"/>
  <c r="AO164" i="25"/>
  <c r="AG165" i="25" s="1"/>
  <c r="AO162" i="25"/>
  <c r="AG163" i="25" s="1"/>
  <c r="AO160" i="25"/>
  <c r="AG161" i="25" s="1"/>
  <c r="AO158" i="25"/>
  <c r="AG159" i="25" s="1"/>
  <c r="AO156" i="25"/>
  <c r="AG157" i="25" s="1"/>
  <c r="AO154" i="25"/>
  <c r="AG155" i="25" s="1"/>
  <c r="AO152" i="25"/>
  <c r="AG153" i="25" s="1"/>
  <c r="AP124" i="25"/>
  <c r="AP123" i="25"/>
  <c r="AP122" i="25"/>
  <c r="AP121" i="25"/>
  <c r="AP120" i="25"/>
  <c r="AP119" i="25"/>
  <c r="AF123" i="25" l="1"/>
  <c r="AC123" i="25"/>
  <c r="AO150" i="25"/>
  <c r="AG151" i="25" s="1"/>
  <c r="AN98" i="25"/>
  <c r="AN96" i="25"/>
  <c r="AO148" i="25" l="1"/>
  <c r="AG149" i="25" s="1"/>
  <c r="AF121" i="25"/>
  <c r="AU32" i="23"/>
  <c r="AU31" i="23"/>
  <c r="AU30" i="23"/>
  <c r="AU29" i="23"/>
  <c r="AU28" i="23"/>
  <c r="AU27" i="23"/>
  <c r="AU26" i="23"/>
  <c r="AU25" i="23"/>
  <c r="AU24" i="23"/>
  <c r="AU23" i="23"/>
  <c r="AU22" i="23"/>
  <c r="AU21" i="23"/>
  <c r="AU20" i="23"/>
  <c r="AU19" i="23"/>
  <c r="AU18" i="23"/>
  <c r="AU17" i="23"/>
  <c r="AU16" i="23"/>
  <c r="AU15" i="23"/>
  <c r="AU14" i="23"/>
  <c r="AU13" i="23"/>
  <c r="AU12" i="23"/>
  <c r="AP32" i="23"/>
  <c r="AP31" i="23"/>
  <c r="AP30" i="23"/>
  <c r="AP29" i="23"/>
  <c r="AP28" i="23"/>
  <c r="AP27" i="23"/>
  <c r="AP26" i="23"/>
  <c r="AP25" i="23"/>
  <c r="AP24" i="23"/>
  <c r="AP23" i="23"/>
  <c r="AP22" i="23"/>
  <c r="AP21" i="23"/>
  <c r="AP20" i="23"/>
  <c r="AP19" i="23"/>
  <c r="AP18" i="23"/>
  <c r="AP17" i="23"/>
  <c r="AP16" i="23"/>
  <c r="AP15" i="23"/>
  <c r="AP14" i="23"/>
  <c r="AP13" i="23"/>
  <c r="AP12" i="23"/>
  <c r="AN32" i="23"/>
  <c r="AN31" i="23"/>
  <c r="AN30" i="23"/>
  <c r="AN29" i="23"/>
  <c r="AN28" i="23"/>
  <c r="AN27" i="23"/>
  <c r="AN26" i="23"/>
  <c r="AN25" i="23"/>
  <c r="AN24" i="23"/>
  <c r="AN23" i="23"/>
  <c r="AN22" i="23"/>
  <c r="AN21" i="23"/>
  <c r="AN20" i="23"/>
  <c r="AN19" i="23"/>
  <c r="AN18" i="23"/>
  <c r="AN17" i="23"/>
  <c r="AN16" i="23"/>
  <c r="AN15" i="23"/>
  <c r="AN14" i="23"/>
  <c r="AN13" i="23"/>
  <c r="AN12" i="23"/>
  <c r="AC121" i="25" l="1"/>
  <c r="AC141" i="25" s="1"/>
  <c r="K141" i="25"/>
  <c r="S32" i="23"/>
  <c r="S31" i="23"/>
  <c r="S30" i="23"/>
  <c r="S29" i="23"/>
  <c r="S28" i="23"/>
  <c r="S27" i="23"/>
  <c r="S26" i="23"/>
  <c r="S25" i="23"/>
  <c r="S24" i="23"/>
  <c r="S23" i="23"/>
  <c r="S22" i="23"/>
  <c r="S21" i="23"/>
  <c r="S20" i="23"/>
  <c r="S19" i="23"/>
  <c r="S18" i="23"/>
  <c r="S17" i="23"/>
  <c r="S16" i="23"/>
  <c r="S15" i="23"/>
  <c r="S14" i="23"/>
  <c r="S13" i="23"/>
  <c r="S12" i="23"/>
  <c r="Q32" i="23"/>
  <c r="Q31" i="23"/>
  <c r="Q30" i="23"/>
  <c r="Q29" i="23"/>
  <c r="Q28" i="23"/>
  <c r="Q27" i="23"/>
  <c r="Q26" i="23"/>
  <c r="Q25" i="23"/>
  <c r="Q24" i="23"/>
  <c r="Q23" i="23"/>
  <c r="Q22" i="23"/>
  <c r="Q21" i="23"/>
  <c r="Q20" i="23"/>
  <c r="Q19" i="23"/>
  <c r="Q18" i="23"/>
  <c r="Q17" i="23"/>
  <c r="Q16" i="23"/>
  <c r="Q15" i="23"/>
  <c r="Q14" i="23"/>
  <c r="Q13" i="23"/>
  <c r="Q12" i="23"/>
  <c r="O32" i="23"/>
  <c r="O31" i="23"/>
  <c r="O30" i="23"/>
  <c r="O29" i="23"/>
  <c r="O28" i="23"/>
  <c r="O27" i="23"/>
  <c r="O26" i="23"/>
  <c r="O25" i="23"/>
  <c r="O24" i="23"/>
  <c r="O23" i="23"/>
  <c r="O22" i="23"/>
  <c r="O21" i="23"/>
  <c r="O20" i="23"/>
  <c r="O19" i="23"/>
  <c r="O18" i="23"/>
  <c r="O17" i="23"/>
  <c r="O16" i="23"/>
  <c r="O15" i="23"/>
  <c r="O14" i="23"/>
  <c r="O13" i="23"/>
  <c r="O12" i="23"/>
  <c r="M32" i="23"/>
  <c r="M31" i="23"/>
  <c r="M30" i="23"/>
  <c r="M29" i="23"/>
  <c r="M28" i="23"/>
  <c r="M27" i="23"/>
  <c r="M26" i="23"/>
  <c r="M25" i="23"/>
  <c r="M24" i="23"/>
  <c r="M23" i="23"/>
  <c r="M22" i="23"/>
  <c r="M21" i="23"/>
  <c r="M20" i="23"/>
  <c r="M19" i="23"/>
  <c r="M18" i="23"/>
  <c r="M17" i="23"/>
  <c r="M16" i="23"/>
  <c r="M15" i="23"/>
  <c r="M14" i="23"/>
  <c r="M13" i="23"/>
  <c r="M12" i="23"/>
  <c r="J32" i="23"/>
  <c r="J31" i="23"/>
  <c r="J30" i="23"/>
  <c r="J29" i="23"/>
  <c r="J28" i="23"/>
  <c r="J27" i="23"/>
  <c r="J26" i="23"/>
  <c r="J25" i="23"/>
  <c r="J24" i="23"/>
  <c r="J23" i="23"/>
  <c r="J22" i="23"/>
  <c r="J21" i="23"/>
  <c r="J20" i="23"/>
  <c r="J19" i="23"/>
  <c r="J18" i="23"/>
  <c r="J17" i="23"/>
  <c r="J16" i="23"/>
  <c r="J15" i="23"/>
  <c r="J14" i="23"/>
  <c r="J13" i="23"/>
  <c r="J12" i="23"/>
  <c r="AU11" i="23"/>
  <c r="AP11" i="23"/>
  <c r="AN11" i="23"/>
  <c r="S11" i="23"/>
  <c r="Q11" i="23"/>
  <c r="O11" i="23"/>
  <c r="M11" i="23"/>
  <c r="J11" i="23"/>
  <c r="H32" i="23"/>
  <c r="H31" i="23"/>
  <c r="H30" i="23"/>
  <c r="H29" i="23"/>
  <c r="H28" i="23"/>
  <c r="H27" i="23"/>
  <c r="H26" i="23"/>
  <c r="H25" i="23"/>
  <c r="H24" i="23"/>
  <c r="H23" i="23"/>
  <c r="H22" i="23"/>
  <c r="H21" i="23"/>
  <c r="H20" i="23"/>
  <c r="H19" i="23"/>
  <c r="H18" i="23"/>
  <c r="H17" i="23"/>
  <c r="H16" i="23"/>
  <c r="H15" i="23"/>
  <c r="H14" i="23"/>
  <c r="H13" i="23"/>
  <c r="H12" i="23"/>
  <c r="H11" i="23"/>
  <c r="W11" i="24"/>
  <c r="W10" i="24"/>
  <c r="W9" i="24"/>
  <c r="W8" i="24"/>
  <c r="W7" i="24"/>
  <c r="W6" i="24"/>
  <c r="AH33" i="23"/>
  <c r="AG33" i="23"/>
  <c r="AF33" i="23"/>
  <c r="AD33" i="23"/>
  <c r="AA33" i="23"/>
  <c r="AR32" i="23"/>
  <c r="AJ32" i="23"/>
  <c r="AI32" i="23"/>
  <c r="AE32" i="23"/>
  <c r="AR30" i="23"/>
  <c r="AJ30" i="23"/>
  <c r="AI30" i="23"/>
  <c r="AE30" i="23"/>
  <c r="AR29" i="23"/>
  <c r="AJ29" i="23"/>
  <c r="AI29" i="23"/>
  <c r="AE29" i="23"/>
  <c r="AR28" i="23"/>
  <c r="AJ28" i="23"/>
  <c r="AI28" i="23"/>
  <c r="AE28" i="23"/>
  <c r="AR27" i="23"/>
  <c r="AJ27" i="23"/>
  <c r="AI27" i="23"/>
  <c r="AE27" i="23"/>
  <c r="AR26" i="23"/>
  <c r="AJ26" i="23"/>
  <c r="AI26" i="23"/>
  <c r="AE26" i="23"/>
  <c r="AR25" i="23"/>
  <c r="AJ25" i="23"/>
  <c r="AI25" i="23"/>
  <c r="AE25" i="23"/>
  <c r="AR24" i="23"/>
  <c r="AJ24" i="23"/>
  <c r="AI24" i="23"/>
  <c r="AE24" i="23"/>
  <c r="AR23" i="23"/>
  <c r="AJ23" i="23"/>
  <c r="AI23" i="23"/>
  <c r="AE23" i="23"/>
  <c r="AR22" i="23"/>
  <c r="AJ22" i="23"/>
  <c r="AI22" i="23"/>
  <c r="AE22" i="23"/>
  <c r="AR21" i="23"/>
  <c r="AJ21" i="23"/>
  <c r="AI21" i="23"/>
  <c r="AE21" i="23"/>
  <c r="AR20" i="23"/>
  <c r="AJ20" i="23"/>
  <c r="AI20" i="23"/>
  <c r="AE20" i="23"/>
  <c r="AR19" i="23"/>
  <c r="AJ19" i="23"/>
  <c r="AI19" i="23"/>
  <c r="AE19" i="23"/>
  <c r="AR18" i="23"/>
  <c r="AJ18" i="23"/>
  <c r="AI18" i="23"/>
  <c r="AE18" i="23"/>
  <c r="AR17" i="23"/>
  <c r="AJ17" i="23"/>
  <c r="AI17" i="23"/>
  <c r="AE17" i="23"/>
  <c r="AR16" i="23"/>
  <c r="AJ16" i="23"/>
  <c r="AI16" i="23"/>
  <c r="AE16" i="23"/>
  <c r="AR15" i="23"/>
  <c r="AJ15" i="23"/>
  <c r="AI15" i="23"/>
  <c r="AE15" i="23"/>
  <c r="AR14" i="23"/>
  <c r="AJ14" i="23"/>
  <c r="AI14" i="23"/>
  <c r="AE14" i="23"/>
  <c r="AR13" i="23"/>
  <c r="AJ13" i="23"/>
  <c r="AI13" i="23"/>
  <c r="AE13" i="23"/>
  <c r="AR12" i="23"/>
  <c r="AE12" i="23"/>
  <c r="AR11" i="23"/>
  <c r="AE11" i="23"/>
  <c r="X12" i="23" l="1"/>
  <c r="X11" i="23"/>
  <c r="BH11" i="23" s="1"/>
  <c r="BG11" i="23" s="1"/>
  <c r="AR33" i="23"/>
  <c r="AS33" i="23" s="1"/>
  <c r="AE33" i="23"/>
  <c r="E33" i="23"/>
  <c r="D32" i="23"/>
  <c r="D31" i="23"/>
  <c r="D30" i="23"/>
  <c r="D29" i="23"/>
  <c r="D28" i="23"/>
  <c r="D27" i="23"/>
  <c r="D26" i="23"/>
  <c r="D25" i="23"/>
  <c r="D24" i="23"/>
  <c r="D23" i="23"/>
  <c r="D22" i="23"/>
  <c r="D21" i="23"/>
  <c r="D20" i="23"/>
  <c r="D19" i="23"/>
  <c r="D18" i="23"/>
  <c r="D17" i="23"/>
  <c r="D16" i="23"/>
  <c r="D15" i="23"/>
  <c r="D14" i="23"/>
  <c r="D13" i="23"/>
  <c r="D12" i="23"/>
  <c r="AI11" i="23" l="1"/>
  <c r="AI12" i="23"/>
  <c r="AJ12" i="23"/>
  <c r="AC33" i="23" l="1"/>
  <c r="AJ11" i="23"/>
  <c r="AI33" i="23"/>
</calcChain>
</file>

<file path=xl/comments1.xml><?xml version="1.0" encoding="utf-8"?>
<comments xmlns="http://schemas.openxmlformats.org/spreadsheetml/2006/main">
  <authors>
    <author>農林水産省</author>
  </authors>
  <commentList>
    <comment ref="L54" author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農林水産省</author>
  </authors>
  <commentList>
    <comment ref="D96" authorId="0">
      <text>
        <r>
          <rPr>
            <sz val="9"/>
            <color indexed="10"/>
            <rFont val="ＭＳ Ｐゴシック"/>
            <family val="3"/>
            <charset val="128"/>
          </rPr>
          <t>施設は１棟ずつ記載する。</t>
        </r>
      </text>
    </comment>
    <comment ref="B100" authorId="0">
      <text>
        <r>
          <rPr>
            <sz val="9"/>
            <color indexed="10"/>
            <rFont val="ＭＳ Ｐゴシック"/>
            <family val="3"/>
            <charset val="128"/>
          </rPr>
          <t>事業内容が４つ以上ある場合は、35行から48行が非表示設定になっているので、再表示して使用してください。</t>
        </r>
        <r>
          <rPr>
            <sz val="9"/>
            <color indexed="81"/>
            <rFont val="ＭＳ Ｐゴシック"/>
            <family val="3"/>
            <charset val="128"/>
          </rPr>
          <t xml:space="preserve">
</t>
        </r>
      </text>
    </comment>
    <comment ref="K120" authorId="0">
      <text>
        <r>
          <rPr>
            <b/>
            <sz val="9"/>
            <color indexed="81"/>
            <rFont val="ＭＳ Ｐゴシック"/>
            <family val="3"/>
            <charset val="128"/>
          </rPr>
          <t>計算式が入っているところは、計算式を削除しないでください。</t>
        </r>
      </text>
    </comment>
    <comment ref="B125" authorId="0">
      <text>
        <r>
          <rPr>
            <sz val="9"/>
            <color indexed="10"/>
            <rFont val="ＭＳ Ｐゴシック"/>
            <family val="3"/>
            <charset val="128"/>
          </rPr>
          <t>事業内容が４つ以上ある場合は、60行から73行が非表示設定になっているので、再表示して使用してください。</t>
        </r>
        <r>
          <rPr>
            <b/>
            <sz val="9"/>
            <color indexed="81"/>
            <rFont val="ＭＳ Ｐゴシック"/>
            <family val="3"/>
            <charset val="128"/>
          </rPr>
          <t xml:space="preserve">
</t>
        </r>
      </text>
    </comment>
    <comment ref="U148" authorId="0">
      <text>
        <r>
          <rPr>
            <b/>
            <sz val="9"/>
            <color indexed="81"/>
            <rFont val="ＭＳ Ｐゴシック"/>
            <family val="3"/>
            <charset val="128"/>
          </rPr>
          <t>農業用機械を導入する場合には、国庫補助事業の導入の有無にかかわらず、被災前の農業用機械の導入年度を記載して下さい。</t>
        </r>
      </text>
    </comment>
    <comment ref="B152" authorId="0">
      <text>
        <r>
          <rPr>
            <sz val="9"/>
            <color indexed="10"/>
            <rFont val="ＭＳ Ｐゴシック"/>
            <family val="3"/>
            <charset val="128"/>
          </rPr>
          <t>事業内容が４つ以上ある場合は、87行から100行が非表示設定になっているので、再表示して使用してください。</t>
        </r>
      </text>
    </comment>
    <comment ref="B186" authorId="0">
      <text>
        <r>
          <rPr>
            <sz val="9"/>
            <color indexed="10"/>
            <rFont val="ＭＳ Ｐゴシック"/>
            <family val="3"/>
            <charset val="128"/>
          </rPr>
          <t>確定申告の収支内訳書等から概ねの数字を記載して下さい。</t>
        </r>
      </text>
    </comment>
  </commentList>
</comments>
</file>

<file path=xl/comments3.xml><?xml version="1.0" encoding="utf-8"?>
<comments xmlns="http://schemas.openxmlformats.org/spreadsheetml/2006/main">
  <authors>
    <author>農林水産省</author>
  </authors>
  <commentList>
    <comment ref="AV7" authorId="0">
      <text>
        <r>
          <rPr>
            <b/>
            <sz val="9"/>
            <color indexed="81"/>
            <rFont val="ＭＳ Ｐゴシック"/>
            <family val="3"/>
            <charset val="128"/>
          </rPr>
          <t>国庫補助事業を活用している場合は事業名を記入。</t>
        </r>
      </text>
    </comment>
    <comment ref="R8" authorId="0">
      <text>
        <r>
          <rPr>
            <sz val="9"/>
            <color indexed="81"/>
            <rFont val="ＭＳ Ｐゴシック"/>
            <family val="3"/>
            <charset val="128"/>
          </rPr>
          <t>整理番号表の②整備内容の番号を確認して入力して下さい。</t>
        </r>
      </text>
    </comment>
    <comment ref="AM8" authorId="0">
      <text>
        <r>
          <rPr>
            <b/>
            <sz val="9"/>
            <color indexed="81"/>
            <rFont val="ＭＳ Ｐゴシック"/>
            <family val="3"/>
            <charset val="128"/>
          </rPr>
          <t xml:space="preserve">１：農協
２：農協連
３：農林中金
４：農林公庫
５：沖縄公庫
６：銀行
７：信用金庫
８：信用組合
９：都道府県
</t>
        </r>
      </text>
    </comment>
    <comment ref="AO8" authorId="0">
      <text>
        <r>
          <rPr>
            <b/>
            <sz val="9"/>
            <color indexed="81"/>
            <rFont val="ＭＳ Ｐゴシック"/>
            <family val="3"/>
            <charset val="128"/>
          </rPr>
          <t xml:space="preserve">１：近代化資金
２：改良資金
３：就農支援資金
４：公庫資金（スーパーＬ）直貸
５：公庫資金（スーパーＬ）転貸
６：公庫資金（経営体育成強化）直貸
７：公庫資金（経営体育成強化）転貸
８：一般資金（プロパー資金）
</t>
        </r>
      </text>
    </comment>
    <comment ref="E11" authorId="0">
      <text>
        <r>
          <rPr>
            <b/>
            <sz val="9"/>
            <color indexed="81"/>
            <rFont val="ＭＳ Ｐゴシック"/>
            <family val="3"/>
            <charset val="128"/>
          </rPr>
          <t>入力単位は「経営体ごと」ではなく　　「１施設ごと」とする。</t>
        </r>
      </text>
    </comment>
  </commentList>
</comments>
</file>

<file path=xl/sharedStrings.xml><?xml version="1.0" encoding="utf-8"?>
<sst xmlns="http://schemas.openxmlformats.org/spreadsheetml/2006/main" count="941" uniqueCount="609">
  <si>
    <t>No</t>
    <phoneticPr fontId="2"/>
  </si>
  <si>
    <t>助成対象者</t>
    <rPh sb="0" eb="2">
      <t>ジョセイ</t>
    </rPh>
    <rPh sb="2" eb="5">
      <t>タイショウシャ</t>
    </rPh>
    <phoneticPr fontId="2"/>
  </si>
  <si>
    <t>代表者名
（法人等の場合に記載）</t>
    <rPh sb="6" eb="8">
      <t>ホウジン</t>
    </rPh>
    <rPh sb="8" eb="9">
      <t>トウ</t>
    </rPh>
    <rPh sb="10" eb="12">
      <t>バアイ</t>
    </rPh>
    <rPh sb="13" eb="15">
      <t>キサイ</t>
    </rPh>
    <phoneticPr fontId="2"/>
  </si>
  <si>
    <t>平成　　　年　　　月　　　日</t>
    <rPh sb="0" eb="2">
      <t>ヘイセイ</t>
    </rPh>
    <rPh sb="5" eb="6">
      <t>ネン</t>
    </rPh>
    <rPh sb="9" eb="10">
      <t>ツキ</t>
    </rPh>
    <rPh sb="13" eb="14">
      <t>ヒ</t>
    </rPh>
    <phoneticPr fontId="2"/>
  </si>
  <si>
    <t>発行団体名：　●都道府県　●市町村</t>
    <rPh sb="0" eb="2">
      <t>ハッコウ</t>
    </rPh>
    <rPh sb="2" eb="5">
      <t>ダンタイメイ</t>
    </rPh>
    <rPh sb="8" eb="12">
      <t>トドウフケン</t>
    </rPh>
    <rPh sb="14" eb="15">
      <t>シ</t>
    </rPh>
    <rPh sb="15" eb="17">
      <t>チョウソン</t>
    </rPh>
    <phoneticPr fontId="2"/>
  </si>
  <si>
    <t>役職・代表者名：　　　　　　　　　　　　印</t>
    <rPh sb="0" eb="2">
      <t>ヤクショク</t>
    </rPh>
    <rPh sb="3" eb="6">
      <t>ダイヒョウシャ</t>
    </rPh>
    <rPh sb="6" eb="7">
      <t>メイ</t>
    </rPh>
    <rPh sb="20" eb="21">
      <t>イン</t>
    </rPh>
    <phoneticPr fontId="2"/>
  </si>
  <si>
    <t>助成対象者に係る被災証明等</t>
    <rPh sb="0" eb="2">
      <t>ジョセイ</t>
    </rPh>
    <rPh sb="2" eb="5">
      <t>タイショウシャ</t>
    </rPh>
    <rPh sb="6" eb="7">
      <t>カカ</t>
    </rPh>
    <rPh sb="8" eb="10">
      <t>ヒサイ</t>
    </rPh>
    <rPh sb="10" eb="12">
      <t>ショウメイ</t>
    </rPh>
    <rPh sb="12" eb="13">
      <t>トウ</t>
    </rPh>
    <phoneticPr fontId="2"/>
  </si>
  <si>
    <t>参考様式１</t>
    <rPh sb="0" eb="2">
      <t>サンコウ</t>
    </rPh>
    <rPh sb="2" eb="4">
      <t>ヨウシキ</t>
    </rPh>
    <phoneticPr fontId="2"/>
  </si>
  <si>
    <t>□</t>
    <phoneticPr fontId="2"/>
  </si>
  <si>
    <t>別途経営局長が定める農業被害に該当</t>
    <rPh sb="0" eb="2">
      <t>ベット</t>
    </rPh>
    <rPh sb="2" eb="4">
      <t>ケイエイ</t>
    </rPh>
    <rPh sb="4" eb="6">
      <t>キョクチョウ</t>
    </rPh>
    <rPh sb="7" eb="8">
      <t>サダ</t>
    </rPh>
    <rPh sb="10" eb="12">
      <t>ノウギョウ</t>
    </rPh>
    <rPh sb="12" eb="14">
      <t>ヒガイ</t>
    </rPh>
    <rPh sb="15" eb="17">
      <t>ガイトウ</t>
    </rPh>
    <phoneticPr fontId="2"/>
  </si>
  <si>
    <t>（注）該当する場合にチェックをいれる。</t>
    <rPh sb="1" eb="2">
      <t>チュウ</t>
    </rPh>
    <rPh sb="3" eb="5">
      <t>ガイトウ</t>
    </rPh>
    <rPh sb="7" eb="9">
      <t>バアイ</t>
    </rPh>
    <phoneticPr fontId="2"/>
  </si>
  <si>
    <t>　　Ⅳに掲げる施設に係る園芸施設共済加入の有無</t>
    <rPh sb="4" eb="5">
      <t>カカ</t>
    </rPh>
    <rPh sb="7" eb="9">
      <t>シセツ</t>
    </rPh>
    <rPh sb="10" eb="11">
      <t>カカ</t>
    </rPh>
    <rPh sb="12" eb="14">
      <t>エンゲイ</t>
    </rPh>
    <rPh sb="14" eb="16">
      <t>シセツ</t>
    </rPh>
    <rPh sb="16" eb="18">
      <t>キョウサイ</t>
    </rPh>
    <rPh sb="18" eb="20">
      <t>カニュウ</t>
    </rPh>
    <rPh sb="21" eb="23">
      <t>ウム</t>
    </rPh>
    <phoneticPr fontId="2"/>
  </si>
  <si>
    <t>　本事業で助成対象とした整備内容の消費税及び地方消費税の確定申告の状況について、該当する項目に必ず「１」を記入してください。</t>
    <rPh sb="1" eb="2">
      <t>ホン</t>
    </rPh>
    <rPh sb="2" eb="4">
      <t>ジギョウ</t>
    </rPh>
    <rPh sb="5" eb="7">
      <t>ジョセイ</t>
    </rPh>
    <rPh sb="7" eb="9">
      <t>タイショウ</t>
    </rPh>
    <rPh sb="12" eb="14">
      <t>セイビ</t>
    </rPh>
    <rPh sb="14" eb="16">
      <t>ナイヨウ</t>
    </rPh>
    <rPh sb="17" eb="20">
      <t>ショウヒゼイ</t>
    </rPh>
    <rPh sb="20" eb="21">
      <t>オヨ</t>
    </rPh>
    <rPh sb="22" eb="24">
      <t>チホウ</t>
    </rPh>
    <rPh sb="24" eb="27">
      <t>ショウヒゼイ</t>
    </rPh>
    <phoneticPr fontId="2"/>
  </si>
  <si>
    <t>□</t>
    <phoneticPr fontId="2"/>
  </si>
  <si>
    <t>園芸施設共済に加入している施設がある</t>
    <rPh sb="0" eb="2">
      <t>エンゲイ</t>
    </rPh>
    <rPh sb="2" eb="4">
      <t>シセツ</t>
    </rPh>
    <rPh sb="4" eb="6">
      <t>キョウサイ</t>
    </rPh>
    <rPh sb="7" eb="9">
      <t>カニュウ</t>
    </rPh>
    <rPh sb="13" eb="15">
      <t>シセツ</t>
    </rPh>
    <phoneticPr fontId="2"/>
  </si>
  <si>
    <t>本則の課税事業者として申告することが判明している</t>
    <rPh sb="0" eb="2">
      <t>ホンソク</t>
    </rPh>
    <rPh sb="3" eb="5">
      <t>カゼイ</t>
    </rPh>
    <rPh sb="5" eb="8">
      <t>ジギョウシャ</t>
    </rPh>
    <rPh sb="11" eb="13">
      <t>シンコク</t>
    </rPh>
    <rPh sb="18" eb="20">
      <t>ハンメイ</t>
    </rPh>
    <phoneticPr fontId="2"/>
  </si>
  <si>
    <t>全く園芸施設共済に加入している施設がない</t>
    <rPh sb="0" eb="1">
      <t>マッタ</t>
    </rPh>
    <rPh sb="2" eb="4">
      <t>エンゲイ</t>
    </rPh>
    <rPh sb="4" eb="6">
      <t>シセツ</t>
    </rPh>
    <rPh sb="6" eb="8">
      <t>キョウサイ</t>
    </rPh>
    <rPh sb="9" eb="11">
      <t>カニュウ</t>
    </rPh>
    <rPh sb="15" eb="17">
      <t>シセツ</t>
    </rPh>
    <phoneticPr fontId="2"/>
  </si>
  <si>
    <t>簡易課税事業者として申告する又は課税事業者でないことが判明している</t>
    <rPh sb="0" eb="2">
      <t>カンイ</t>
    </rPh>
    <rPh sb="2" eb="4">
      <t>カゼイ</t>
    </rPh>
    <rPh sb="4" eb="7">
      <t>ジギョウシャ</t>
    </rPh>
    <rPh sb="10" eb="12">
      <t>シンコク</t>
    </rPh>
    <rPh sb="14" eb="15">
      <t>マタ</t>
    </rPh>
    <rPh sb="16" eb="18">
      <t>カゼイ</t>
    </rPh>
    <rPh sb="18" eb="21">
      <t>ジギョウシャ</t>
    </rPh>
    <rPh sb="27" eb="29">
      <t>ハンメイ</t>
    </rPh>
    <phoneticPr fontId="2"/>
  </si>
  <si>
    <t>（注）園芸施設共済への加入状況について、該当する項目の□にチェックを入れること。</t>
    <rPh sb="1" eb="2">
      <t>チュウ</t>
    </rPh>
    <rPh sb="3" eb="5">
      <t>エンゲイ</t>
    </rPh>
    <rPh sb="5" eb="7">
      <t>シセツ</t>
    </rPh>
    <rPh sb="7" eb="9">
      <t>キョウサイ</t>
    </rPh>
    <rPh sb="11" eb="13">
      <t>カニュウ</t>
    </rPh>
    <rPh sb="13" eb="15">
      <t>ジョウキョウ</t>
    </rPh>
    <rPh sb="20" eb="22">
      <t>ガイトウ</t>
    </rPh>
    <rPh sb="24" eb="26">
      <t>コウモク</t>
    </rPh>
    <rPh sb="34" eb="35">
      <t>イ</t>
    </rPh>
    <phoneticPr fontId="2"/>
  </si>
  <si>
    <t>上記のいずれかに該当するか判明していない</t>
    <rPh sb="0" eb="2">
      <t>ジョウキ</t>
    </rPh>
    <rPh sb="8" eb="10">
      <t>ガイトウ</t>
    </rPh>
    <rPh sb="13" eb="15">
      <t>ハンメイ</t>
    </rPh>
    <phoneticPr fontId="2"/>
  </si>
  <si>
    <t>事業内容
（施設名、規模等）</t>
    <rPh sb="0" eb="2">
      <t>ジギョウ</t>
    </rPh>
    <rPh sb="2" eb="4">
      <t>ナイヨウ</t>
    </rPh>
    <rPh sb="6" eb="8">
      <t>シセツ</t>
    </rPh>
    <rPh sb="8" eb="9">
      <t>メイ</t>
    </rPh>
    <rPh sb="10" eb="12">
      <t>キボ</t>
    </rPh>
    <rPh sb="12" eb="13">
      <t>トウ</t>
    </rPh>
    <phoneticPr fontId="2"/>
  </si>
  <si>
    <t>着工（契約）
(予定)年月日</t>
    <rPh sb="0" eb="2">
      <t>チャッコウ</t>
    </rPh>
    <rPh sb="3" eb="5">
      <t>ケイヤク</t>
    </rPh>
    <rPh sb="8" eb="10">
      <t>ヨテイ</t>
    </rPh>
    <rPh sb="11" eb="14">
      <t>ネンガッピ</t>
    </rPh>
    <phoneticPr fontId="2"/>
  </si>
  <si>
    <t>竣工(予定)
年月日</t>
    <rPh sb="0" eb="2">
      <t>シュンコウ</t>
    </rPh>
    <rPh sb="3" eb="5">
      <t>ヨテイ</t>
    </rPh>
    <rPh sb="7" eb="10">
      <t>ネンガッピ</t>
    </rPh>
    <phoneticPr fontId="2"/>
  </si>
  <si>
    <t>共済対象施設の状況</t>
    <rPh sb="0" eb="2">
      <t>キョウサイ</t>
    </rPh>
    <rPh sb="2" eb="4">
      <t>タイショウ</t>
    </rPh>
    <rPh sb="4" eb="6">
      <t>シセツ</t>
    </rPh>
    <rPh sb="7" eb="9">
      <t>ジョウキョウ</t>
    </rPh>
    <phoneticPr fontId="2"/>
  </si>
  <si>
    <t>施工住所</t>
    <rPh sb="0" eb="2">
      <t>セコウ</t>
    </rPh>
    <rPh sb="2" eb="4">
      <t>ジュウショ</t>
    </rPh>
    <phoneticPr fontId="2"/>
  </si>
  <si>
    <t>園芸施設共済における特定園芸施設及び附帯施設の時価現有率</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phoneticPr fontId="2"/>
  </si>
  <si>
    <t>共済対象施設</t>
    <rPh sb="0" eb="2">
      <t>キョウサイ</t>
    </rPh>
    <rPh sb="2" eb="4">
      <t>タイショウ</t>
    </rPh>
    <rPh sb="4" eb="6">
      <t>シセツ</t>
    </rPh>
    <phoneticPr fontId="2"/>
  </si>
  <si>
    <t>施設の経過年数</t>
    <rPh sb="0" eb="2">
      <t>シセツ</t>
    </rPh>
    <rPh sb="3" eb="5">
      <t>ケイカ</t>
    </rPh>
    <rPh sb="5" eb="7">
      <t>ネンスウ</t>
    </rPh>
    <phoneticPr fontId="2"/>
  </si>
  <si>
    <t>共済金支払通知書の関連する棟番号</t>
    <rPh sb="0" eb="3">
      <t>キョウサイキン</t>
    </rPh>
    <rPh sb="3" eb="5">
      <t>シハラ</t>
    </rPh>
    <rPh sb="5" eb="7">
      <t>ツウチ</t>
    </rPh>
    <rPh sb="7" eb="8">
      <t>ショ</t>
    </rPh>
    <rPh sb="9" eb="11">
      <t>カンレン</t>
    </rPh>
    <rPh sb="13" eb="14">
      <t>トウ</t>
    </rPh>
    <rPh sb="14" eb="16">
      <t>バンゴウ</t>
    </rPh>
    <phoneticPr fontId="2"/>
  </si>
  <si>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2"/>
  </si>
  <si>
    <t>資金調達計画（円）</t>
    <rPh sb="0" eb="2">
      <t>シキン</t>
    </rPh>
    <rPh sb="2" eb="4">
      <t>チョウタツ</t>
    </rPh>
    <rPh sb="4" eb="6">
      <t>ケイカク</t>
    </rPh>
    <rPh sb="7" eb="8">
      <t>エン</t>
    </rPh>
    <phoneticPr fontId="2"/>
  </si>
  <si>
    <t>助成率（％）</t>
    <rPh sb="0" eb="3">
      <t>ジョセイリツ</t>
    </rPh>
    <phoneticPr fontId="2"/>
  </si>
  <si>
    <t>園芸施設共済のうち特定園芸施設及び附帯施設の共済金支払額の合計額</t>
    <rPh sb="0" eb="2">
      <t>エンゲイ</t>
    </rPh>
    <rPh sb="2" eb="4">
      <t>シセツ</t>
    </rPh>
    <rPh sb="4" eb="6">
      <t>キョウサイ</t>
    </rPh>
    <rPh sb="9" eb="11">
      <t>トクテイ</t>
    </rPh>
    <rPh sb="11" eb="13">
      <t>エンゲイ</t>
    </rPh>
    <rPh sb="13" eb="15">
      <t>シセツ</t>
    </rPh>
    <rPh sb="15" eb="16">
      <t>オヨ</t>
    </rPh>
    <rPh sb="17" eb="19">
      <t>フタイ</t>
    </rPh>
    <rPh sb="19" eb="21">
      <t>シセツ</t>
    </rPh>
    <rPh sb="22" eb="25">
      <t>キョウサイキン</t>
    </rPh>
    <rPh sb="25" eb="27">
      <t>シハラ</t>
    </rPh>
    <rPh sb="27" eb="28">
      <t>ガク</t>
    </rPh>
    <rPh sb="29" eb="32">
      <t>ゴウケイガク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</si>
  <si>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</si>
  <si>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</si>
  <si>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</si>
  <si>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</si>
  <si>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</si>
  <si>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</si>
  <si>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</si>
  <si>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</si>
  <si>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</si>
  <si>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</si>
  <si>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</si>
  <si>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</si>
  <si>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</si>
  <si>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</si>
  <si>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</si>
  <si>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</si>
  <si>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事業費（円）</t>
    <rPh sb="0" eb="3">
      <t>ジギョウヒ</t>
    </rPh>
    <rPh sb="4" eb="5">
      <t>エン</t>
    </rPh>
    <phoneticPr fontId="2"/>
  </si>
  <si>
    <t>助成金</t>
    <rPh sb="0" eb="2">
      <t>ジョセイ</t>
    </rPh>
    <rPh sb="2" eb="3">
      <t>キン</t>
    </rPh>
    <phoneticPr fontId="2"/>
  </si>
  <si>
    <t>融資</t>
    <rPh sb="0" eb="2">
      <t>ユウシ</t>
    </rPh>
    <phoneticPr fontId="2"/>
  </si>
  <si>
    <t>地方単独事業（補助金分）活用状況</t>
    <rPh sb="0" eb="2">
      <t>チホウ</t>
    </rPh>
    <rPh sb="2" eb="4">
      <t>タンドク</t>
    </rPh>
    <rPh sb="4" eb="6">
      <t>ジギョウ</t>
    </rPh>
    <rPh sb="7" eb="10">
      <t>ホジョキン</t>
    </rPh>
    <rPh sb="10" eb="11">
      <t>ブン</t>
    </rPh>
    <rPh sb="12" eb="14">
      <t>カツヨウ</t>
    </rPh>
    <rPh sb="14" eb="16">
      <t>ジョウキョウ</t>
    </rPh>
    <phoneticPr fontId="2"/>
  </si>
  <si>
    <t>自己資金</t>
    <rPh sb="0" eb="2">
      <t>ジコ</t>
    </rPh>
    <rPh sb="2" eb="4">
      <t>シキン</t>
    </rPh>
    <phoneticPr fontId="2"/>
  </si>
  <si>
    <t>1年未満</t>
    <rPh sb="1" eb="2">
      <t>ネン</t>
    </rPh>
    <rPh sb="2" eb="4">
      <t>ミマン</t>
    </rPh>
    <phoneticPr fontId="2"/>
  </si>
  <si>
    <t>2年未満</t>
    <rPh sb="1" eb="2">
      <t>ネン</t>
    </rPh>
    <rPh sb="2" eb="4">
      <t>ミマン</t>
    </rPh>
    <phoneticPr fontId="2"/>
  </si>
  <si>
    <t>3年未満</t>
    <rPh sb="1" eb="2">
      <t>ネン</t>
    </rPh>
    <rPh sb="2" eb="4">
      <t>ミマン</t>
    </rPh>
    <phoneticPr fontId="2"/>
  </si>
  <si>
    <t>4年未満</t>
    <rPh sb="1" eb="2">
      <t>ネン</t>
    </rPh>
    <rPh sb="2" eb="4">
      <t>ミマン</t>
    </rPh>
    <phoneticPr fontId="2"/>
  </si>
  <si>
    <t>5年未満</t>
    <rPh sb="1" eb="2">
      <t>ネン</t>
    </rPh>
    <rPh sb="2" eb="4">
      <t>ミマン</t>
    </rPh>
    <phoneticPr fontId="2"/>
  </si>
  <si>
    <t>6年未満</t>
    <rPh sb="1" eb="2">
      <t>ネン</t>
    </rPh>
    <rPh sb="2" eb="4">
      <t>ミマン</t>
    </rPh>
    <phoneticPr fontId="2"/>
  </si>
  <si>
    <t>7年未満</t>
    <rPh sb="1" eb="2">
      <t>ネン</t>
    </rPh>
    <rPh sb="2" eb="4">
      <t>ミマン</t>
    </rPh>
    <phoneticPr fontId="2"/>
  </si>
  <si>
    <t>8年未満</t>
    <rPh sb="1" eb="2">
      <t>ネン</t>
    </rPh>
    <rPh sb="2" eb="4">
      <t>ミマン</t>
    </rPh>
    <phoneticPr fontId="2"/>
  </si>
  <si>
    <t>9年未満</t>
    <rPh sb="1" eb="2">
      <t>ネン</t>
    </rPh>
    <rPh sb="2" eb="4">
      <t>ミマン</t>
    </rPh>
    <phoneticPr fontId="2"/>
  </si>
  <si>
    <t>10年未満</t>
    <rPh sb="2" eb="3">
      <t>ネン</t>
    </rPh>
    <rPh sb="3" eb="5">
      <t>ミマン</t>
    </rPh>
    <phoneticPr fontId="2"/>
  </si>
  <si>
    <t>11年未満</t>
    <rPh sb="2" eb="3">
      <t>ネン</t>
    </rPh>
    <rPh sb="3" eb="5">
      <t>ミマン</t>
    </rPh>
    <phoneticPr fontId="2"/>
  </si>
  <si>
    <t>12年未満</t>
    <rPh sb="2" eb="3">
      <t>ネン</t>
    </rPh>
    <rPh sb="3" eb="5">
      <t>ミマン</t>
    </rPh>
    <phoneticPr fontId="2"/>
  </si>
  <si>
    <t>13年未満</t>
    <rPh sb="2" eb="3">
      <t>ネン</t>
    </rPh>
    <rPh sb="3" eb="5">
      <t>ミマン</t>
    </rPh>
    <phoneticPr fontId="2"/>
  </si>
  <si>
    <t>14年未満</t>
    <rPh sb="2" eb="3">
      <t>ネン</t>
    </rPh>
    <rPh sb="3" eb="5">
      <t>ミマン</t>
    </rPh>
    <phoneticPr fontId="2"/>
  </si>
  <si>
    <t>15年未満</t>
    <rPh sb="2" eb="3">
      <t>ネン</t>
    </rPh>
    <rPh sb="3" eb="5">
      <t>ミマン</t>
    </rPh>
    <phoneticPr fontId="2"/>
  </si>
  <si>
    <t>15年以降</t>
    <rPh sb="2" eb="5">
      <t>ネンイコウ</t>
    </rPh>
    <phoneticPr fontId="2"/>
  </si>
  <si>
    <t>ｶﾞﾗｽﾊｳｽ</t>
    <phoneticPr fontId="2"/>
  </si>
  <si>
    <t>ｶﾞﾗｽﾊｳｽ</t>
    <phoneticPr fontId="2"/>
  </si>
  <si>
    <t>Ⅰ類木造</t>
    <rPh sb="1" eb="2">
      <t>ルイ</t>
    </rPh>
    <rPh sb="2" eb="4">
      <t>モクゾウ</t>
    </rPh>
    <phoneticPr fontId="2"/>
  </si>
  <si>
    <t>A</t>
    <phoneticPr fontId="2"/>
  </si>
  <si>
    <t>Ｃ</t>
    <phoneticPr fontId="2"/>
  </si>
  <si>
    <t>Ⅱ類鉄骨</t>
    <rPh sb="1" eb="2">
      <t>ルイ</t>
    </rPh>
    <rPh sb="2" eb="4">
      <t>テッコツ</t>
    </rPh>
    <phoneticPr fontId="2"/>
  </si>
  <si>
    <t>ﾌﾟﾗｽﾁｯｸﾊｳｽ</t>
    <phoneticPr fontId="2"/>
  </si>
  <si>
    <t>Ⅲ類～Ⅴ類及びⅦ類鉄骨</t>
    <rPh sb="1" eb="2">
      <t>ルイ</t>
    </rPh>
    <rPh sb="4" eb="5">
      <t>ルイ</t>
    </rPh>
    <rPh sb="5" eb="6">
      <t>オヨ</t>
    </rPh>
    <rPh sb="8" eb="9">
      <t>ルイ</t>
    </rPh>
    <rPh sb="9" eb="11">
      <t>テッコツ</t>
    </rPh>
    <phoneticPr fontId="2"/>
  </si>
  <si>
    <t>附帯施設</t>
    <rPh sb="0" eb="2">
      <t>フタイ</t>
    </rPh>
    <rPh sb="2" eb="4">
      <t>シセツ</t>
    </rPh>
    <phoneticPr fontId="2"/>
  </si>
  <si>
    <t>計</t>
    <rPh sb="0" eb="1">
      <t>ケイ</t>
    </rPh>
    <phoneticPr fontId="2"/>
  </si>
  <si>
    <t>被災施設の建設時における国庫補助事業の活用状況</t>
    <rPh sb="0" eb="2">
      <t>ヒサイ</t>
    </rPh>
    <rPh sb="2" eb="4">
      <t>シセツ</t>
    </rPh>
    <rPh sb="5" eb="8">
      <t>ケンセツジ</t>
    </rPh>
    <rPh sb="12" eb="14">
      <t>コッコ</t>
    </rPh>
    <rPh sb="14" eb="18">
      <t>ホジョジギョウ</t>
    </rPh>
    <rPh sb="19" eb="21">
      <t>カツヨウ</t>
    </rPh>
    <rPh sb="21" eb="23">
      <t>ジョウキョウ</t>
    </rPh>
    <phoneticPr fontId="2"/>
  </si>
  <si>
    <t>原形復旧に該当するか否か
（被災施設建設時に国庫補助利用かつ再建の場合記入）</t>
    <rPh sb="0" eb="2">
      <t>ゲンケイ</t>
    </rPh>
    <rPh sb="2" eb="4">
      <t>フッキュウ</t>
    </rPh>
    <rPh sb="5" eb="7">
      <t>ガイトウ</t>
    </rPh>
    <rPh sb="10" eb="11">
      <t>イナ</t>
    </rPh>
    <rPh sb="14" eb="16">
      <t>ヒサイ</t>
    </rPh>
    <rPh sb="16" eb="18">
      <t>シセツ</t>
    </rPh>
    <rPh sb="18" eb="21">
      <t>ケンセツジ</t>
    </rPh>
    <rPh sb="22" eb="24">
      <t>コッコ</t>
    </rPh>
    <rPh sb="24" eb="26">
      <t>ホジョ</t>
    </rPh>
    <rPh sb="26" eb="28">
      <t>リヨウ</t>
    </rPh>
    <rPh sb="30" eb="32">
      <t>サイケン</t>
    </rPh>
    <rPh sb="33" eb="35">
      <t>バアイ</t>
    </rPh>
    <rPh sb="35" eb="37">
      <t>キニュウ</t>
    </rPh>
    <phoneticPr fontId="2"/>
  </si>
  <si>
    <t>備考</t>
    <rPh sb="0" eb="2">
      <t>ビコウ</t>
    </rPh>
    <phoneticPr fontId="2"/>
  </si>
  <si>
    <t>国庫補助事業</t>
    <rPh sb="0" eb="2">
      <t>コッコ</t>
    </rPh>
    <rPh sb="2" eb="4">
      <t>ホジョ</t>
    </rPh>
    <rPh sb="4" eb="6">
      <t>ジギョウ</t>
    </rPh>
    <phoneticPr fontId="2"/>
  </si>
  <si>
    <t>国庫補助事業名</t>
    <rPh sb="0" eb="2">
      <t>コッコ</t>
    </rPh>
    <rPh sb="2" eb="6">
      <t>ホジョジギョウ</t>
    </rPh>
    <rPh sb="6" eb="7">
      <t>メイ</t>
    </rPh>
    <phoneticPr fontId="2"/>
  </si>
  <si>
    <t>実施年度</t>
    <phoneticPr fontId="2"/>
  </si>
  <si>
    <t>□</t>
    <phoneticPr fontId="2"/>
  </si>
  <si>
    <t>該当する</t>
    <rPh sb="0" eb="2">
      <t>ガイトウ</t>
    </rPh>
    <phoneticPr fontId="2"/>
  </si>
  <si>
    <t>年度</t>
    <rPh sb="0" eb="2">
      <t>ネンド</t>
    </rPh>
    <phoneticPr fontId="2"/>
  </si>
  <si>
    <t>□</t>
    <phoneticPr fontId="2"/>
  </si>
  <si>
    <t>該当しない</t>
    <rPh sb="0" eb="2">
      <t>ガイトウ</t>
    </rPh>
    <phoneticPr fontId="2"/>
  </si>
  <si>
    <t>(注）「担保措置の有無」の欄は、融資のための担保に供する場合、□にチェックを入れること。</t>
    <rPh sb="1" eb="2">
      <t>チュウ</t>
    </rPh>
    <rPh sb="4" eb="6">
      <t>タンポ</t>
    </rPh>
    <rPh sb="6" eb="8">
      <t>ソチ</t>
    </rPh>
    <rPh sb="9" eb="11">
      <t>ウム</t>
    </rPh>
    <rPh sb="13" eb="14">
      <t>ラン</t>
    </rPh>
    <rPh sb="16" eb="18">
      <t>ユウシ</t>
    </rPh>
    <rPh sb="22" eb="24">
      <t>タンポ</t>
    </rPh>
    <rPh sb="25" eb="26">
      <t>キョウ</t>
    </rPh>
    <rPh sb="28" eb="30">
      <t>バアイ</t>
    </rPh>
    <rPh sb="38" eb="39">
      <t>イ</t>
    </rPh>
    <phoneticPr fontId="2"/>
  </si>
  <si>
    <t>助成金の額は、事業費の１０分の３に相当する額、事業費から地方単独事業による補助金の額と融資額を控除した額のいずれか低い額を限度とします。</t>
    <rPh sb="0" eb="3">
      <t>ジョセイキン</t>
    </rPh>
    <rPh sb="4" eb="5">
      <t>ガク</t>
    </rPh>
    <rPh sb="7" eb="10">
      <t>ジギョウヒ</t>
    </rPh>
    <rPh sb="13" eb="14">
      <t>ブン</t>
    </rPh>
    <rPh sb="17" eb="19">
      <t>ソウトウ</t>
    </rPh>
    <rPh sb="21" eb="22">
      <t>ガク</t>
    </rPh>
    <rPh sb="23" eb="26">
      <t>ジギョウヒ</t>
    </rPh>
    <rPh sb="28" eb="30">
      <t>チホウ</t>
    </rPh>
    <rPh sb="30" eb="32">
      <t>タンドク</t>
    </rPh>
    <rPh sb="32" eb="34">
      <t>ジギョウ</t>
    </rPh>
    <rPh sb="37" eb="40">
      <t>ホジョキン</t>
    </rPh>
    <rPh sb="41" eb="42">
      <t>ガク</t>
    </rPh>
    <rPh sb="43" eb="46">
      <t>ユウシガク</t>
    </rPh>
    <rPh sb="47" eb="49">
      <t>コウジョ</t>
    </rPh>
    <rPh sb="51" eb="52">
      <t>ガク</t>
    </rPh>
    <phoneticPr fontId="2"/>
  </si>
  <si>
    <t>　なお、園芸施設共済の加入対象施設である場合には、事業費に２分の１を乗じて得た額から事業費に助成対象施設等の経過年数及び施設の種類に該当する時価現有率並びに10分の４（園芸施設共済の付保割合の最大値である0.8に２分の１を乗じて得た額）を乗じて得た額を差し引いて得た額のうちいずれか低い額が上限です。</t>
    <phoneticPr fontId="2"/>
  </si>
  <si>
    <t>　共済金支払通知書の棟番号欄は、農業共済組合又は共済事業を実施する市町村から発行される共済金支払通知書の関連する棟番号を記載すること。</t>
    <rPh sb="1" eb="3">
      <t>キョウサイ</t>
    </rPh>
    <rPh sb="3" eb="4">
      <t>キン</t>
    </rPh>
    <rPh sb="4" eb="6">
      <t>シハライ</t>
    </rPh>
    <rPh sb="6" eb="9">
      <t>ツウチショ</t>
    </rPh>
    <rPh sb="10" eb="11">
      <t>トウ</t>
    </rPh>
    <rPh sb="11" eb="13">
      <t>バンゴウ</t>
    </rPh>
    <rPh sb="13" eb="14">
      <t>ラン</t>
    </rPh>
    <rPh sb="16" eb="18">
      <t>ノウギョウ</t>
    </rPh>
    <rPh sb="18" eb="20">
      <t>キョウサイ</t>
    </rPh>
    <rPh sb="20" eb="22">
      <t>クミアイ</t>
    </rPh>
    <rPh sb="22" eb="23">
      <t>マタ</t>
    </rPh>
    <rPh sb="24" eb="26">
      <t>キョウサイ</t>
    </rPh>
    <rPh sb="26" eb="28">
      <t>ジギョウ</t>
    </rPh>
    <rPh sb="29" eb="31">
      <t>ジッシ</t>
    </rPh>
    <rPh sb="33" eb="36">
      <t>シチョウソン</t>
    </rPh>
    <rPh sb="38" eb="40">
      <t>ハッコウ</t>
    </rPh>
    <rPh sb="43" eb="46">
      <t>キョウサイキン</t>
    </rPh>
    <rPh sb="46" eb="48">
      <t>シハラ</t>
    </rPh>
    <rPh sb="48" eb="51">
      <t>ツウチショ</t>
    </rPh>
    <rPh sb="52" eb="54">
      <t>カンレン</t>
    </rPh>
    <rPh sb="56" eb="57">
      <t>トウ</t>
    </rPh>
    <rPh sb="57" eb="59">
      <t>バンゴウ</t>
    </rPh>
    <rPh sb="60" eb="62">
      <t>キサイ</t>
    </rPh>
    <phoneticPr fontId="2"/>
  </si>
  <si>
    <t>　農業用機械を導入する場合には、「被災施設の建設時における国庫補助事業の活用状況欄」のうち「実施年度欄」に国庫補助事業の活用の有無にかかわらず被災前の農業用機械の導入年度を入力すること。</t>
    <rPh sb="1" eb="4">
      <t>ノウギョウヨウ</t>
    </rPh>
    <rPh sb="4" eb="6">
      <t>キカイ</t>
    </rPh>
    <rPh sb="7" eb="9">
      <t>ドウニュウ</t>
    </rPh>
    <rPh sb="11" eb="13">
      <t>バアイ</t>
    </rPh>
    <rPh sb="40" eb="41">
      <t>ラン</t>
    </rPh>
    <rPh sb="46" eb="48">
      <t>ジッシ</t>
    </rPh>
    <rPh sb="48" eb="50">
      <t>ネンド</t>
    </rPh>
    <rPh sb="50" eb="51">
      <t>ラン</t>
    </rPh>
    <rPh sb="53" eb="55">
      <t>コッコ</t>
    </rPh>
    <rPh sb="55" eb="59">
      <t>ホジョジギョウ</t>
    </rPh>
    <rPh sb="60" eb="62">
      <t>カツヨウ</t>
    </rPh>
    <rPh sb="63" eb="65">
      <t>ウム</t>
    </rPh>
    <rPh sb="71" eb="73">
      <t>ヒサイ</t>
    </rPh>
    <rPh sb="73" eb="74">
      <t>マエ</t>
    </rPh>
    <rPh sb="75" eb="78">
      <t>ノウギョウヨウ</t>
    </rPh>
    <rPh sb="78" eb="80">
      <t>キカイ</t>
    </rPh>
    <rPh sb="81" eb="83">
      <t>ドウニュウ</t>
    </rPh>
    <rPh sb="83" eb="85">
      <t>ネンド</t>
    </rPh>
    <rPh sb="86" eb="88">
      <t>ニュウリョク</t>
    </rPh>
    <phoneticPr fontId="2"/>
  </si>
  <si>
    <t>　融資主体型補助事業実施内容（内訳）</t>
    <rPh sb="1" eb="3">
      <t>ユウシ</t>
    </rPh>
    <rPh sb="3" eb="5">
      <t>シュタイ</t>
    </rPh>
    <rPh sb="5" eb="6">
      <t>ガタ</t>
    </rPh>
    <rPh sb="6" eb="8">
      <t>ホジョ</t>
    </rPh>
    <rPh sb="8" eb="10">
      <t>ジギョウ</t>
    </rPh>
    <rPh sb="10" eb="12">
      <t>ジッシ</t>
    </rPh>
    <rPh sb="12" eb="14">
      <t>ナイヨウ</t>
    </rPh>
    <rPh sb="15" eb="17">
      <t>ウチワケ</t>
    </rPh>
    <phoneticPr fontId="20"/>
  </si>
  <si>
    <t>市町村名</t>
    <rPh sb="0" eb="4">
      <t>シチョウソンメイ</t>
    </rPh>
    <phoneticPr fontId="2"/>
  </si>
  <si>
    <t>地区名</t>
    <rPh sb="0" eb="3">
      <t>チクメイ</t>
    </rPh>
    <phoneticPr fontId="2"/>
  </si>
  <si>
    <t>助成対象者毎の実施内容</t>
    <rPh sb="2" eb="5">
      <t>タイショウシャ</t>
    </rPh>
    <rPh sb="5" eb="6">
      <t>ゴト</t>
    </rPh>
    <rPh sb="7" eb="9">
      <t>ジッシ</t>
    </rPh>
    <rPh sb="9" eb="11">
      <t>ナイヨウ</t>
    </rPh>
    <phoneticPr fontId="2"/>
  </si>
  <si>
    <t>経営体の成果目標の設定状況
（目標設定している項目に「1」を記入）</t>
    <rPh sb="0" eb="3">
      <t>ケイエイタイ</t>
    </rPh>
    <rPh sb="4" eb="6">
      <t>セイカ</t>
    </rPh>
    <rPh sb="6" eb="8">
      <t>モクヒョウ</t>
    </rPh>
    <rPh sb="9" eb="11">
      <t>セッテイ</t>
    </rPh>
    <rPh sb="11" eb="13">
      <t>ジョウキョウ</t>
    </rPh>
    <rPh sb="15" eb="17">
      <t>モクヒョウ</t>
    </rPh>
    <rPh sb="17" eb="19">
      <t>セッテイ</t>
    </rPh>
    <rPh sb="23" eb="25">
      <t>コウモク</t>
    </rPh>
    <rPh sb="30" eb="32">
      <t>キニュウ</t>
    </rPh>
    <phoneticPr fontId="20"/>
  </si>
  <si>
    <t>地区ごとの助成対象者の整理番号</t>
    <rPh sb="0" eb="2">
      <t>チク</t>
    </rPh>
    <rPh sb="5" eb="7">
      <t>ジョセイ</t>
    </rPh>
    <rPh sb="7" eb="10">
      <t>タイショウシャ</t>
    </rPh>
    <rPh sb="11" eb="13">
      <t>セイリ</t>
    </rPh>
    <rPh sb="13" eb="15">
      <t>バンゴウ</t>
    </rPh>
    <phoneticPr fontId="2"/>
  </si>
  <si>
    <t>助成対象者名
(合計は経営体数)</t>
    <rPh sb="0" eb="2">
      <t>ジョセイ</t>
    </rPh>
    <rPh sb="2" eb="5">
      <t>タイショウシャ</t>
    </rPh>
    <rPh sb="5" eb="6">
      <t>メイ</t>
    </rPh>
    <rPh sb="8" eb="10">
      <t>ゴウケイ</t>
    </rPh>
    <rPh sb="11" eb="13">
      <t>ケイエイ</t>
    </rPh>
    <rPh sb="13" eb="15">
      <t>タイスウ</t>
    </rPh>
    <phoneticPr fontId="2"/>
  </si>
  <si>
    <t>年代</t>
    <rPh sb="0" eb="2">
      <t>ネンダイ</t>
    </rPh>
    <phoneticPr fontId="2"/>
  </si>
  <si>
    <t>対象者区分</t>
    <rPh sb="3" eb="5">
      <t>クブン</t>
    </rPh>
    <phoneticPr fontId="2"/>
  </si>
  <si>
    <t>農業者の詳細</t>
    <rPh sb="0" eb="3">
      <t>ノウギョウシャ</t>
    </rPh>
    <rPh sb="4" eb="6">
      <t>ショウサイ</t>
    </rPh>
    <phoneticPr fontId="2"/>
  </si>
  <si>
    <t>整備内容</t>
    <phoneticPr fontId="2"/>
  </si>
  <si>
    <t>機械･施設名称及び能力･規模等</t>
    <rPh sb="0" eb="2">
      <t>キカイ</t>
    </rPh>
    <rPh sb="3" eb="5">
      <t>シセツ</t>
    </rPh>
    <rPh sb="5" eb="7">
      <t>メイショウ</t>
    </rPh>
    <rPh sb="7" eb="8">
      <t>オヨ</t>
    </rPh>
    <rPh sb="9" eb="11">
      <t>ノウリョク</t>
    </rPh>
    <rPh sb="12" eb="14">
      <t>キボ</t>
    </rPh>
    <rPh sb="14" eb="15">
      <t>トウ</t>
    </rPh>
    <phoneticPr fontId="2"/>
  </si>
  <si>
    <t>（任意）</t>
    <rPh sb="1" eb="3">
      <t>ニンイ</t>
    </rPh>
    <phoneticPr fontId="2"/>
  </si>
  <si>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20"/>
  </si>
  <si>
    <t>金融機関</t>
    <rPh sb="0" eb="2">
      <t>キンユウ</t>
    </rPh>
    <rPh sb="2" eb="4">
      <t>キカン</t>
    </rPh>
    <phoneticPr fontId="2"/>
  </si>
  <si>
    <t>融資（資金）種類</t>
    <rPh sb="0" eb="2">
      <t>ユウシ</t>
    </rPh>
    <rPh sb="3" eb="5">
      <t>シキン</t>
    </rPh>
    <rPh sb="6" eb="8">
      <t>シュルイ</t>
    </rPh>
    <phoneticPr fontId="2"/>
  </si>
  <si>
    <t>機関保証活用状況</t>
    <phoneticPr fontId="2"/>
  </si>
  <si>
    <t>必須目標</t>
    <rPh sb="0" eb="2">
      <t>ヒッス</t>
    </rPh>
    <rPh sb="2" eb="4">
      <t>モクヒョウ</t>
    </rPh>
    <phoneticPr fontId="2"/>
  </si>
  <si>
    <t>選択目標</t>
    <rPh sb="0" eb="2">
      <t>センタク</t>
    </rPh>
    <rPh sb="2" eb="4">
      <t>モクヒョウ</t>
    </rPh>
    <phoneticPr fontId="2"/>
  </si>
  <si>
    <t>個人経営の場合のみ
１０代単位で記載</t>
    <rPh sb="0" eb="2">
      <t>コジン</t>
    </rPh>
    <rPh sb="2" eb="4">
      <t>ケイエイ</t>
    </rPh>
    <rPh sb="5" eb="7">
      <t>バアイ</t>
    </rPh>
    <rPh sb="12" eb="13">
      <t>ダイ</t>
    </rPh>
    <rPh sb="13" eb="15">
      <t>タンイ</t>
    </rPh>
    <rPh sb="16" eb="18">
      <t>キサイ</t>
    </rPh>
    <phoneticPr fontId="2"/>
  </si>
  <si>
    <t>※○台、馬力・○条刈り、
○棟○㎡等</t>
    <rPh sb="4" eb="6">
      <t>バリキ</t>
    </rPh>
    <rPh sb="9" eb="10">
      <t>ガ</t>
    </rPh>
    <phoneticPr fontId="2"/>
  </si>
  <si>
    <t>融資額
　　　　　　（円）</t>
    <rPh sb="0" eb="3">
      <t>ユウシガク</t>
    </rPh>
    <rPh sb="11" eb="12">
      <t>エン</t>
    </rPh>
    <phoneticPr fontId="2"/>
  </si>
  <si>
    <t>追加的信用供与事業費</t>
    <rPh sb="0" eb="3">
      <t>ツイカテキ</t>
    </rPh>
    <rPh sb="3" eb="5">
      <t>シンヨウ</t>
    </rPh>
    <rPh sb="5" eb="7">
      <t>キョウヨ</t>
    </rPh>
    <rPh sb="7" eb="10">
      <t>ジギョウヒ</t>
    </rPh>
    <phoneticPr fontId="2"/>
  </si>
  <si>
    <t>①経営面積の拡大</t>
    <rPh sb="1" eb="3">
      <t>ケイエイ</t>
    </rPh>
    <rPh sb="3" eb="5">
      <t>メンセキ</t>
    </rPh>
    <rPh sb="6" eb="8">
      <t>カクダイ</t>
    </rPh>
    <phoneticPr fontId="2"/>
  </si>
  <si>
    <t>②農業の６次産業化</t>
    <rPh sb="1" eb="3">
      <t>ノウギョウ</t>
    </rPh>
    <rPh sb="5" eb="6">
      <t>ジ</t>
    </rPh>
    <rPh sb="6" eb="9">
      <t>サンギョウカ</t>
    </rPh>
    <phoneticPr fontId="2"/>
  </si>
  <si>
    <t>③農産物の高付加価値化</t>
    <rPh sb="1" eb="4">
      <t>ノウサンブツ</t>
    </rPh>
    <rPh sb="5" eb="8">
      <t>コウフカ</t>
    </rPh>
    <rPh sb="8" eb="11">
      <t>カチカ</t>
    </rPh>
    <phoneticPr fontId="2"/>
  </si>
  <si>
    <t>④経営コストの縮減</t>
    <rPh sb="1" eb="3">
      <t>ケイエイ</t>
    </rPh>
    <rPh sb="7" eb="9">
      <t>シュクゲン</t>
    </rPh>
    <phoneticPr fontId="2"/>
  </si>
  <si>
    <t>⑤耕作放棄地の解消</t>
    <rPh sb="1" eb="3">
      <t>コウサク</t>
    </rPh>
    <rPh sb="3" eb="6">
      <t>ホウキチ</t>
    </rPh>
    <rPh sb="7" eb="9">
      <t>カイショウ</t>
    </rPh>
    <phoneticPr fontId="2"/>
  </si>
  <si>
    <t>⑥農業経営の複合化</t>
    <rPh sb="1" eb="3">
      <t>ノウギョウ</t>
    </rPh>
    <rPh sb="3" eb="5">
      <t>ケイエイ</t>
    </rPh>
    <rPh sb="6" eb="9">
      <t>フクゴウカ</t>
    </rPh>
    <phoneticPr fontId="2"/>
  </si>
  <si>
    <t>⑦農業経営の法人化</t>
    <rPh sb="1" eb="3">
      <t>ノウギョウ</t>
    </rPh>
    <rPh sb="3" eb="5">
      <t>ケイエイ</t>
    </rPh>
    <rPh sb="6" eb="9">
      <t>ホウジンカ</t>
    </rPh>
    <phoneticPr fontId="2"/>
  </si>
  <si>
    <t>⑧雇用</t>
    <rPh sb="1" eb="3">
      <t>コヨウ</t>
    </rPh>
    <phoneticPr fontId="2"/>
  </si>
  <si>
    <t>整理番号</t>
    <rPh sb="0" eb="2">
      <t>セイリ</t>
    </rPh>
    <rPh sb="2" eb="4">
      <t>バンゴウ</t>
    </rPh>
    <phoneticPr fontId="20"/>
  </si>
  <si>
    <t>（確認用）</t>
    <rPh sb="1" eb="3">
      <t>カクニン</t>
    </rPh>
    <rPh sb="3" eb="4">
      <t>ヨウ</t>
    </rPh>
    <phoneticPr fontId="2"/>
  </si>
  <si>
    <t>主な作目</t>
    <rPh sb="0" eb="1">
      <t>オモ</t>
    </rPh>
    <rPh sb="2" eb="4">
      <t>サクモク</t>
    </rPh>
    <phoneticPr fontId="2"/>
  </si>
  <si>
    <t>整理番号</t>
    <rPh sb="0" eb="2">
      <t>セイリ</t>
    </rPh>
    <rPh sb="2" eb="4">
      <t>バンゴウ</t>
    </rPh>
    <phoneticPr fontId="2"/>
  </si>
  <si>
    <t>追加的信用供与事業活用の有無　　　　</t>
    <rPh sb="0" eb="3">
      <t>ツイカテキ</t>
    </rPh>
    <rPh sb="3" eb="5">
      <t>シンヨウ</t>
    </rPh>
    <rPh sb="5" eb="7">
      <t>キョウヨ</t>
    </rPh>
    <rPh sb="7" eb="9">
      <t>ジギョウ</t>
    </rPh>
    <rPh sb="9" eb="11">
      <t>カツヨウ</t>
    </rPh>
    <rPh sb="12" eb="14">
      <t>ウム</t>
    </rPh>
    <phoneticPr fontId="2"/>
  </si>
  <si>
    <t>保証希望
融資額(円)</t>
    <rPh sb="0" eb="2">
      <t>ホショウ</t>
    </rPh>
    <rPh sb="2" eb="4">
      <t>キボウ</t>
    </rPh>
    <rPh sb="5" eb="8">
      <t>ユウシガク</t>
    </rPh>
    <rPh sb="9" eb="10">
      <t>エン</t>
    </rPh>
    <phoneticPr fontId="2"/>
  </si>
  <si>
    <t>(千円)</t>
    <rPh sb="1" eb="3">
      <t>センエン</t>
    </rPh>
    <phoneticPr fontId="2"/>
  </si>
  <si>
    <t>合計</t>
    <rPh sb="0" eb="2">
      <t>ゴウケイ</t>
    </rPh>
    <phoneticPr fontId="20"/>
  </si>
  <si>
    <t>（注）</t>
    <rPh sb="1" eb="2">
      <t>チュウ</t>
    </rPh>
    <phoneticPr fontId="20"/>
  </si>
  <si>
    <t>１　記入は、１施設を単位とする。</t>
    <rPh sb="2" eb="4">
      <t>キニュウ</t>
    </rPh>
    <rPh sb="7" eb="9">
      <t>シセツ</t>
    </rPh>
    <rPh sb="10" eb="12">
      <t>タンイ</t>
    </rPh>
    <phoneticPr fontId="2"/>
  </si>
  <si>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2"/>
  </si>
  <si>
    <t>３　実施済みの場合にあっては、実績又は実績見込みの内容を記入する。</t>
    <rPh sb="2" eb="4">
      <t>ジッシ</t>
    </rPh>
    <rPh sb="4" eb="5">
      <t>ス</t>
    </rPh>
    <rPh sb="7" eb="9">
      <t>バアイ</t>
    </rPh>
    <phoneticPr fontId="20"/>
  </si>
  <si>
    <t>４　備考欄は、仕入れに係る消費税等相当額について、これを減額した場合には「除税額○○○円　うち国費○○○円」を、
　同税額がない場合には「該当なし」と、同税額が明らかでない場合には「含税額」とそれぞれ記入する。</t>
    <phoneticPr fontId="20"/>
  </si>
  <si>
    <t>５　事業内容に変更があった場合は、上段に変更前の内容を括弧書きで記載し、下段に変更後の内容を記入する。</t>
    <rPh sb="2" eb="4">
      <t>ジギョウ</t>
    </rPh>
    <rPh sb="4" eb="6">
      <t>ナイヨウ</t>
    </rPh>
    <rPh sb="7" eb="9">
      <t>ヘンコウ</t>
    </rPh>
    <rPh sb="13" eb="15">
      <t>バアイ</t>
    </rPh>
    <rPh sb="17" eb="19">
      <t>ジョウダン</t>
    </rPh>
    <rPh sb="20" eb="23">
      <t>ヘンコウマエ</t>
    </rPh>
    <rPh sb="24" eb="26">
      <t>ナイヨウ</t>
    </rPh>
    <rPh sb="27" eb="29">
      <t>カッコ</t>
    </rPh>
    <rPh sb="29" eb="30">
      <t>ガ</t>
    </rPh>
    <rPh sb="32" eb="34">
      <t>キサイ</t>
    </rPh>
    <rPh sb="36" eb="38">
      <t>ゲダン</t>
    </rPh>
    <rPh sb="39" eb="42">
      <t>ヘンコウゴ</t>
    </rPh>
    <rPh sb="43" eb="45">
      <t>ナイヨウ</t>
    </rPh>
    <rPh sb="46" eb="48">
      <t>キニュウ</t>
    </rPh>
    <phoneticPr fontId="2"/>
  </si>
  <si>
    <t>被害を
受けた
施設</t>
    <rPh sb="0" eb="2">
      <t>ヒガイ</t>
    </rPh>
    <rPh sb="4" eb="5">
      <t>ウ</t>
    </rPh>
    <rPh sb="8" eb="10">
      <t>シセツ</t>
    </rPh>
    <phoneticPr fontId="2"/>
  </si>
  <si>
    <t>園芸施
設共済
加入の
有無</t>
    <rPh sb="0" eb="2">
      <t>エンゲイ</t>
    </rPh>
    <rPh sb="2" eb="3">
      <t>セ</t>
    </rPh>
    <rPh sb="4" eb="5">
      <t>モウケル</t>
    </rPh>
    <rPh sb="5" eb="7">
      <t>キョウサイ</t>
    </rPh>
    <rPh sb="8" eb="10">
      <t>カニュウ</t>
    </rPh>
    <rPh sb="12" eb="14">
      <t>ウム</t>
    </rPh>
    <phoneticPr fontId="2"/>
  </si>
  <si>
    <t>原形復
旧の有
無</t>
    <rPh sb="0" eb="2">
      <t>ゲンケイ</t>
    </rPh>
    <rPh sb="2" eb="3">
      <t>カエル</t>
    </rPh>
    <rPh sb="4" eb="5">
      <t>キュウ</t>
    </rPh>
    <rPh sb="6" eb="7">
      <t>ユウ</t>
    </rPh>
    <rPh sb="8" eb="9">
      <t>ム</t>
    </rPh>
    <phoneticPr fontId="2"/>
  </si>
  <si>
    <t>本則の課税事業者として消費税及び地方消費税の確定申告をすることが判明している場合は「1」を記入</t>
    <rPh sb="24" eb="26">
      <t>シンコク</t>
    </rPh>
    <rPh sb="38" eb="40">
      <t>バアイ</t>
    </rPh>
    <rPh sb="45" eb="47">
      <t>キニュウ</t>
    </rPh>
    <phoneticPr fontId="2"/>
  </si>
  <si>
    <t>助成率
（％）</t>
    <rPh sb="0" eb="3">
      <t>ジョセイリツ</t>
    </rPh>
    <phoneticPr fontId="2"/>
  </si>
  <si>
    <t>特定園芸
施設共済
のうち特
定園芸施
設及び附帯
施設の共済
金支払額
の合計</t>
    <rPh sb="0" eb="2">
      <t>トクテイ</t>
    </rPh>
    <rPh sb="2" eb="4">
      <t>エンゲイ</t>
    </rPh>
    <rPh sb="5" eb="7">
      <t>シセツ</t>
    </rPh>
    <rPh sb="7" eb="9">
      <t>キョウサイ</t>
    </rPh>
    <rPh sb="13" eb="14">
      <t>トク</t>
    </rPh>
    <rPh sb="15" eb="16">
      <t>サダメル</t>
    </rPh>
    <rPh sb="16" eb="18">
      <t>エンゲイ</t>
    </rPh>
    <rPh sb="18" eb="19">
      <t>セ</t>
    </rPh>
    <rPh sb="20" eb="21">
      <t>モウケル</t>
    </rPh>
    <rPh sb="21" eb="22">
      <t>オヨ</t>
    </rPh>
    <rPh sb="23" eb="25">
      <t>フタイ</t>
    </rPh>
    <rPh sb="26" eb="28">
      <t>シセツ</t>
    </rPh>
    <rPh sb="29" eb="31">
      <t>キョウサイ</t>
    </rPh>
    <rPh sb="32" eb="33">
      <t>キン</t>
    </rPh>
    <rPh sb="33" eb="36">
      <t>シハライガク</t>
    </rPh>
    <rPh sb="38" eb="40">
      <t>ゴウケイ</t>
    </rPh>
    <phoneticPr fontId="2"/>
  </si>
  <si>
    <t>融資概要</t>
    <phoneticPr fontId="2"/>
  </si>
  <si>
    <t>助成金
　　　　　（円）</t>
    <rPh sb="0" eb="3">
      <t>ジョセイキン</t>
    </rPh>
    <rPh sb="10" eb="11">
      <t>エン</t>
    </rPh>
    <phoneticPr fontId="2"/>
  </si>
  <si>
    <t>地方単独事業(補助金分)活用状況</t>
    <rPh sb="0" eb="2">
      <t>チホウ</t>
    </rPh>
    <rPh sb="2" eb="4">
      <t>タンドク</t>
    </rPh>
    <rPh sb="4" eb="6">
      <t>ジギョウ</t>
    </rPh>
    <rPh sb="7" eb="10">
      <t>ホジョキン</t>
    </rPh>
    <rPh sb="10" eb="11">
      <t>ブン</t>
    </rPh>
    <rPh sb="12" eb="14">
      <t>カツヨウ</t>
    </rPh>
    <rPh sb="14" eb="16">
      <t>ジョウキョウ</t>
    </rPh>
    <phoneticPr fontId="2"/>
  </si>
  <si>
    <t>自己資
金
（円）</t>
    <rPh sb="0" eb="2">
      <t>ジコ</t>
    </rPh>
    <rPh sb="2" eb="3">
      <t>シ</t>
    </rPh>
    <rPh sb="4" eb="5">
      <t>キン</t>
    </rPh>
    <rPh sb="8" eb="9">
      <t>エン</t>
    </rPh>
    <phoneticPr fontId="2"/>
  </si>
  <si>
    <t>特定園芸施設及び附帯施設の時価現有率</t>
    <phoneticPr fontId="2"/>
  </si>
  <si>
    <t>共済金支払通知書の関連する棟番号</t>
    <rPh sb="0" eb="3">
      <t>キョウサイキン</t>
    </rPh>
    <rPh sb="3" eb="4">
      <t>シ</t>
    </rPh>
    <rPh sb="4" eb="5">
      <t>フツ</t>
    </rPh>
    <rPh sb="5" eb="7">
      <t>ツウチ</t>
    </rPh>
    <rPh sb="7" eb="8">
      <t>ショ</t>
    </rPh>
    <rPh sb="9" eb="11">
      <t>カンレン</t>
    </rPh>
    <rPh sb="13" eb="14">
      <t>トウ</t>
    </rPh>
    <rPh sb="14" eb="16">
      <t>バンゴウ</t>
    </rPh>
    <phoneticPr fontId="2"/>
  </si>
  <si>
    <t>計
（円）</t>
    <rPh sb="0" eb="1">
      <t>ケイ</t>
    </rPh>
    <rPh sb="4" eb="5">
      <t>エン</t>
    </rPh>
    <phoneticPr fontId="2"/>
  </si>
  <si>
    <t>都道府
県単独
事業
（円）</t>
    <rPh sb="0" eb="2">
      <t>トドウ</t>
    </rPh>
    <rPh sb="2" eb="3">
      <t>フ</t>
    </rPh>
    <rPh sb="4" eb="5">
      <t>ゲン</t>
    </rPh>
    <rPh sb="5" eb="7">
      <t>タンドク</t>
    </rPh>
    <rPh sb="8" eb="10">
      <t>ジギョウ</t>
    </rPh>
    <rPh sb="12" eb="13">
      <t>エン</t>
    </rPh>
    <phoneticPr fontId="2"/>
  </si>
  <si>
    <t>市町村
単独事
業
（円）</t>
    <rPh sb="0" eb="3">
      <t>シチョウソン</t>
    </rPh>
    <rPh sb="4" eb="6">
      <t>タンドク</t>
    </rPh>
    <rPh sb="6" eb="7">
      <t>コト</t>
    </rPh>
    <rPh sb="8" eb="9">
      <t>ナリ</t>
    </rPh>
    <rPh sb="11" eb="12">
      <t>エン</t>
    </rPh>
    <phoneticPr fontId="2"/>
  </si>
  <si>
    <t>その他（円）</t>
    <rPh sb="2" eb="3">
      <t>タ</t>
    </rPh>
    <rPh sb="4" eb="5">
      <t>エン</t>
    </rPh>
    <phoneticPr fontId="2"/>
  </si>
  <si>
    <t>（活用する場合「1」を記入）</t>
    <rPh sb="1" eb="3">
      <t>カツヨウ</t>
    </rPh>
    <rPh sb="5" eb="7">
      <t>バアイ</t>
    </rPh>
    <rPh sb="11" eb="13">
      <t>キニュウ</t>
    </rPh>
    <phoneticPr fontId="2"/>
  </si>
  <si>
    <t>事業名</t>
    <rPh sb="0" eb="2">
      <t>ジギョウ</t>
    </rPh>
    <rPh sb="2" eb="3">
      <t>メイ</t>
    </rPh>
    <phoneticPr fontId="2"/>
  </si>
  <si>
    <t>(確認用)</t>
    <rPh sb="1" eb="3">
      <t>カクニン</t>
    </rPh>
    <rPh sb="3" eb="4">
      <t>ヨウ</t>
    </rPh>
    <phoneticPr fontId="2"/>
  </si>
  <si>
    <t>国庫補助事業の活用の有無</t>
    <rPh sb="0" eb="2">
      <t>コッコ</t>
    </rPh>
    <rPh sb="2" eb="4">
      <t>ホジョ</t>
    </rPh>
    <rPh sb="4" eb="6">
      <t>ジギョウ</t>
    </rPh>
    <rPh sb="7" eb="9">
      <t>カツヨウ</t>
    </rPh>
    <rPh sb="10" eb="12">
      <t>ウム</t>
    </rPh>
    <phoneticPr fontId="2"/>
  </si>
  <si>
    <t>参考様式３</t>
    <rPh sb="0" eb="2">
      <t>サンコウ</t>
    </rPh>
    <rPh sb="2" eb="4">
      <t>ヨウシキ</t>
    </rPh>
    <phoneticPr fontId="2"/>
  </si>
  <si>
    <t>○融資主体型補助事業整理番号表</t>
    <rPh sb="8" eb="10">
      <t>ジギョウ</t>
    </rPh>
    <rPh sb="10" eb="12">
      <t>セイリ</t>
    </rPh>
    <rPh sb="12" eb="14">
      <t>バンゴウ</t>
    </rPh>
    <rPh sb="14" eb="15">
      <t>ヒョウ</t>
    </rPh>
    <phoneticPr fontId="2"/>
  </si>
  <si>
    <t>①対象者区分</t>
    <rPh sb="4" eb="6">
      <t>クブン</t>
    </rPh>
    <phoneticPr fontId="2"/>
  </si>
  <si>
    <t>番号</t>
    <rPh sb="0" eb="2">
      <t>バンゴウ</t>
    </rPh>
    <phoneticPr fontId="2"/>
  </si>
  <si>
    <t>区分</t>
    <rPh sb="0" eb="2">
      <t>クブン</t>
    </rPh>
    <phoneticPr fontId="2"/>
  </si>
  <si>
    <t>施設等名</t>
    <rPh sb="0" eb="2">
      <t>シセツ</t>
    </rPh>
    <rPh sb="2" eb="3">
      <t>トウ</t>
    </rPh>
    <rPh sb="3" eb="4">
      <t>メイ</t>
    </rPh>
    <phoneticPr fontId="2"/>
  </si>
  <si>
    <t>名称</t>
    <rPh sb="0" eb="2">
      <t>メイショウ</t>
    </rPh>
    <phoneticPr fontId="2"/>
  </si>
  <si>
    <t>資金名</t>
    <rPh sb="0" eb="2">
      <t>シキン</t>
    </rPh>
    <rPh sb="2" eb="3">
      <t>メイ</t>
    </rPh>
    <phoneticPr fontId="2"/>
  </si>
  <si>
    <t>中心経営体</t>
    <rPh sb="0" eb="2">
      <t>チュウシン</t>
    </rPh>
    <rPh sb="2" eb="5">
      <t>ケイエイタイ</t>
    </rPh>
    <phoneticPr fontId="2"/>
  </si>
  <si>
    <t>トラクター</t>
    <phoneticPr fontId="2"/>
  </si>
  <si>
    <t>農業用機械</t>
    <rPh sb="0" eb="3">
      <t>ノウギョウヨウ</t>
    </rPh>
    <rPh sb="3" eb="5">
      <t>キカイ</t>
    </rPh>
    <phoneticPr fontId="2"/>
  </si>
  <si>
    <t>農協</t>
    <rPh sb="0" eb="1">
      <t>ノウ</t>
    </rPh>
    <rPh sb="1" eb="2">
      <t>キョウ</t>
    </rPh>
    <phoneticPr fontId="2"/>
  </si>
  <si>
    <t>近代化資金</t>
    <rPh sb="0" eb="3">
      <t>キンダイカ</t>
    </rPh>
    <rPh sb="3" eb="5">
      <t>シキン</t>
    </rPh>
    <phoneticPr fontId="2"/>
  </si>
  <si>
    <t>中心経営体以外</t>
    <rPh sb="0" eb="2">
      <t>チュウシン</t>
    </rPh>
    <rPh sb="2" eb="5">
      <t>ケイエイタイ</t>
    </rPh>
    <rPh sb="5" eb="7">
      <t>イガイ</t>
    </rPh>
    <phoneticPr fontId="2"/>
  </si>
  <si>
    <t>コンバイン</t>
    <phoneticPr fontId="2"/>
  </si>
  <si>
    <t>農協連</t>
    <rPh sb="0" eb="2">
      <t>ノウキョウ</t>
    </rPh>
    <rPh sb="2" eb="3">
      <t>レン</t>
    </rPh>
    <phoneticPr fontId="2"/>
  </si>
  <si>
    <t>就農支援資金</t>
    <rPh sb="0" eb="4">
      <t>シュウノウシエン</t>
    </rPh>
    <rPh sb="4" eb="6">
      <t>シキン</t>
    </rPh>
    <phoneticPr fontId="2"/>
  </si>
  <si>
    <t>農地中間管理機構から賃借権等の設定を受けた者</t>
    <rPh sb="0" eb="2">
      <t>ノウチ</t>
    </rPh>
    <rPh sb="2" eb="4">
      <t>チュウカン</t>
    </rPh>
    <rPh sb="4" eb="6">
      <t>カンリ</t>
    </rPh>
    <rPh sb="6" eb="8">
      <t>キコウ</t>
    </rPh>
    <rPh sb="10" eb="13">
      <t>チンシャクケン</t>
    </rPh>
    <rPh sb="13" eb="14">
      <t>トウ</t>
    </rPh>
    <rPh sb="15" eb="17">
      <t>セッテイ</t>
    </rPh>
    <rPh sb="18" eb="19">
      <t>ウ</t>
    </rPh>
    <rPh sb="21" eb="22">
      <t>シャ</t>
    </rPh>
    <phoneticPr fontId="2"/>
  </si>
  <si>
    <t>田植機</t>
    <rPh sb="0" eb="3">
      <t>タウエキ</t>
    </rPh>
    <phoneticPr fontId="2"/>
  </si>
  <si>
    <t>農林中金</t>
    <rPh sb="0" eb="2">
      <t>ノウリン</t>
    </rPh>
    <rPh sb="2" eb="3">
      <t>チュウ</t>
    </rPh>
    <rPh sb="3" eb="4">
      <t>キン</t>
    </rPh>
    <phoneticPr fontId="2"/>
  </si>
  <si>
    <t>公庫資金（改良資金）</t>
    <rPh sb="0" eb="2">
      <t>コウコ</t>
    </rPh>
    <rPh sb="2" eb="4">
      <t>シキン</t>
    </rPh>
    <rPh sb="5" eb="7">
      <t>カイリョウ</t>
    </rPh>
    <rPh sb="7" eb="9">
      <t>シキン</t>
    </rPh>
    <phoneticPr fontId="2"/>
  </si>
  <si>
    <t>乗用管理機</t>
    <rPh sb="0" eb="2">
      <t>ジョウヨウ</t>
    </rPh>
    <rPh sb="2" eb="4">
      <t>カンリ</t>
    </rPh>
    <rPh sb="4" eb="5">
      <t>キ</t>
    </rPh>
    <phoneticPr fontId="2"/>
  </si>
  <si>
    <t>日本公庫</t>
    <rPh sb="0" eb="2">
      <t>ニホン</t>
    </rPh>
    <rPh sb="2" eb="4">
      <t>コウコ</t>
    </rPh>
    <phoneticPr fontId="2"/>
  </si>
  <si>
    <t>公庫資金（スーパーＬ）直貸</t>
    <rPh sb="0" eb="2">
      <t>コウコ</t>
    </rPh>
    <rPh sb="2" eb="4">
      <t>シキン</t>
    </rPh>
    <rPh sb="11" eb="12">
      <t>チョク</t>
    </rPh>
    <rPh sb="12" eb="13">
      <t>タイ</t>
    </rPh>
    <phoneticPr fontId="2"/>
  </si>
  <si>
    <t>茶複合管理機</t>
    <rPh sb="0" eb="1">
      <t>チャ</t>
    </rPh>
    <rPh sb="1" eb="3">
      <t>フクゴウ</t>
    </rPh>
    <rPh sb="3" eb="5">
      <t>カンリ</t>
    </rPh>
    <rPh sb="5" eb="6">
      <t>キ</t>
    </rPh>
    <phoneticPr fontId="2"/>
  </si>
  <si>
    <t>沖縄公庫</t>
    <rPh sb="0" eb="2">
      <t>オキナワ</t>
    </rPh>
    <rPh sb="2" eb="4">
      <t>コウコ</t>
    </rPh>
    <phoneticPr fontId="2"/>
  </si>
  <si>
    <t>公庫資金（スーパーＬ）転貸</t>
    <rPh sb="0" eb="2">
      <t>コウコ</t>
    </rPh>
    <rPh sb="2" eb="4">
      <t>シキン</t>
    </rPh>
    <rPh sb="11" eb="13">
      <t>テンタイ</t>
    </rPh>
    <phoneticPr fontId="2"/>
  </si>
  <si>
    <t>②農業者の詳細</t>
    <rPh sb="1" eb="4">
      <t>ノウギョウシャ</t>
    </rPh>
    <rPh sb="5" eb="7">
      <t>ショウサイ</t>
    </rPh>
    <phoneticPr fontId="2"/>
  </si>
  <si>
    <t>アタッチメント</t>
    <phoneticPr fontId="2"/>
  </si>
  <si>
    <t>銀行</t>
    <rPh sb="0" eb="2">
      <t>ギンコウ</t>
    </rPh>
    <phoneticPr fontId="2"/>
  </si>
  <si>
    <t>公庫資金（その他）直貸</t>
    <rPh sb="0" eb="2">
      <t>コウコ</t>
    </rPh>
    <rPh sb="2" eb="4">
      <t>シキン</t>
    </rPh>
    <rPh sb="7" eb="8">
      <t>タ</t>
    </rPh>
    <rPh sb="9" eb="10">
      <t>チョク</t>
    </rPh>
    <rPh sb="10" eb="11">
      <t>タイ</t>
    </rPh>
    <phoneticPr fontId="2"/>
  </si>
  <si>
    <t>ＧＰＳガイダンス</t>
    <phoneticPr fontId="2"/>
  </si>
  <si>
    <t>信用金庫</t>
    <rPh sb="0" eb="2">
      <t>シンヨウ</t>
    </rPh>
    <rPh sb="2" eb="4">
      <t>キンコ</t>
    </rPh>
    <phoneticPr fontId="2"/>
  </si>
  <si>
    <t>公庫資金（その他）転貸</t>
    <rPh sb="0" eb="2">
      <t>コウコ</t>
    </rPh>
    <rPh sb="2" eb="4">
      <t>シキン</t>
    </rPh>
    <rPh sb="7" eb="8">
      <t>タ</t>
    </rPh>
    <rPh sb="9" eb="11">
      <t>テンタイ</t>
    </rPh>
    <phoneticPr fontId="2"/>
  </si>
  <si>
    <t>認定農業者（個別）</t>
    <rPh sb="0" eb="2">
      <t>ニンテイ</t>
    </rPh>
    <rPh sb="2" eb="5">
      <t>ノウギョウシャ</t>
    </rPh>
    <rPh sb="6" eb="8">
      <t>コベツ</t>
    </rPh>
    <phoneticPr fontId="2"/>
  </si>
  <si>
    <t>その他機械</t>
    <rPh sb="2" eb="3">
      <t>タ</t>
    </rPh>
    <rPh sb="3" eb="5">
      <t>キカイ</t>
    </rPh>
    <phoneticPr fontId="2"/>
  </si>
  <si>
    <t>信用組合</t>
    <rPh sb="0" eb="2">
      <t>シンヨウ</t>
    </rPh>
    <rPh sb="2" eb="4">
      <t>クミアイ</t>
    </rPh>
    <phoneticPr fontId="2"/>
  </si>
  <si>
    <t>一般資金（プロパー資金）</t>
    <rPh sb="0" eb="2">
      <t>イッパン</t>
    </rPh>
    <rPh sb="2" eb="4">
      <t>シキン</t>
    </rPh>
    <rPh sb="9" eb="11">
      <t>シキン</t>
    </rPh>
    <phoneticPr fontId="2"/>
  </si>
  <si>
    <t>認定農業者（法人）</t>
    <rPh sb="0" eb="2">
      <t>ニンテイ</t>
    </rPh>
    <rPh sb="2" eb="5">
      <t>ノウギョウシャ</t>
    </rPh>
    <rPh sb="6" eb="8">
      <t>ホウジン</t>
    </rPh>
    <phoneticPr fontId="2"/>
  </si>
  <si>
    <t>ハウス</t>
    <phoneticPr fontId="2"/>
  </si>
  <si>
    <t>生産・流通</t>
    <rPh sb="0" eb="2">
      <t>セイサン</t>
    </rPh>
    <rPh sb="3" eb="5">
      <t>リュウツウ</t>
    </rPh>
    <phoneticPr fontId="2"/>
  </si>
  <si>
    <t>都道府県</t>
    <rPh sb="0" eb="4">
      <t>トドウフケン</t>
    </rPh>
    <phoneticPr fontId="2"/>
  </si>
  <si>
    <t>集落営農組織（任意組織）</t>
    <rPh sb="0" eb="2">
      <t>シュウラク</t>
    </rPh>
    <rPh sb="2" eb="4">
      <t>エイノウ</t>
    </rPh>
    <rPh sb="4" eb="6">
      <t>ソシキ</t>
    </rPh>
    <rPh sb="7" eb="9">
      <t>ニンイ</t>
    </rPh>
    <rPh sb="9" eb="11">
      <t>ソシキ</t>
    </rPh>
    <phoneticPr fontId="2"/>
  </si>
  <si>
    <t>育苗施設</t>
    <rPh sb="0" eb="2">
      <t>イクビョウ</t>
    </rPh>
    <rPh sb="2" eb="4">
      <t>シセツ</t>
    </rPh>
    <phoneticPr fontId="2"/>
  </si>
  <si>
    <t>集落営農組織（法人）</t>
    <rPh sb="0" eb="2">
      <t>シュウラク</t>
    </rPh>
    <rPh sb="2" eb="4">
      <t>エイノウ</t>
    </rPh>
    <rPh sb="4" eb="6">
      <t>ソシキ</t>
    </rPh>
    <rPh sb="7" eb="9">
      <t>ホウジン</t>
    </rPh>
    <phoneticPr fontId="2"/>
  </si>
  <si>
    <t>乾燥調製施設</t>
    <rPh sb="0" eb="2">
      <t>カンソウ</t>
    </rPh>
    <rPh sb="2" eb="4">
      <t>チョウセイ</t>
    </rPh>
    <rPh sb="4" eb="6">
      <t>シセツ</t>
    </rPh>
    <phoneticPr fontId="2"/>
  </si>
  <si>
    <t>認定新規就農者</t>
    <rPh sb="0" eb="2">
      <t>ニンテイ</t>
    </rPh>
    <rPh sb="2" eb="4">
      <t>シンキ</t>
    </rPh>
    <rPh sb="4" eb="7">
      <t>シュウノウシャ</t>
    </rPh>
    <phoneticPr fontId="2"/>
  </si>
  <si>
    <t>果樹棚</t>
    <rPh sb="0" eb="2">
      <t>カジュ</t>
    </rPh>
    <rPh sb="2" eb="3">
      <t>ダナ</t>
    </rPh>
    <phoneticPr fontId="2"/>
  </si>
  <si>
    <t>１、５及び７の者で組織する団体</t>
    <rPh sb="3" eb="4">
      <t>オヨ</t>
    </rPh>
    <rPh sb="7" eb="8">
      <t>モノ</t>
    </rPh>
    <rPh sb="9" eb="11">
      <t>ソシキ</t>
    </rPh>
    <rPh sb="13" eb="15">
      <t>ダンタイ</t>
    </rPh>
    <phoneticPr fontId="2"/>
  </si>
  <si>
    <t>集出荷施設</t>
    <rPh sb="0" eb="1">
      <t>シュウ</t>
    </rPh>
    <rPh sb="1" eb="3">
      <t>シュッカ</t>
    </rPh>
    <rPh sb="3" eb="5">
      <t>シセツ</t>
    </rPh>
    <phoneticPr fontId="2"/>
  </si>
  <si>
    <t>農産物加工施設</t>
    <rPh sb="0" eb="3">
      <t>ノウサンブツ</t>
    </rPh>
    <rPh sb="3" eb="5">
      <t>カコウ</t>
    </rPh>
    <rPh sb="5" eb="7">
      <t>シセツ</t>
    </rPh>
    <phoneticPr fontId="2"/>
  </si>
  <si>
    <t>加工・直売・交流</t>
    <rPh sb="0" eb="2">
      <t>カコウ</t>
    </rPh>
    <rPh sb="3" eb="5">
      <t>チョクバイ</t>
    </rPh>
    <rPh sb="6" eb="8">
      <t>コウリュウ</t>
    </rPh>
    <phoneticPr fontId="2"/>
  </si>
  <si>
    <t>その他</t>
    <rPh sb="2" eb="3">
      <t>タ</t>
    </rPh>
    <phoneticPr fontId="2"/>
  </si>
  <si>
    <t>直売施設</t>
    <rPh sb="0" eb="2">
      <t>チョクバイ</t>
    </rPh>
    <rPh sb="2" eb="4">
      <t>シセツ</t>
    </rPh>
    <phoneticPr fontId="2"/>
  </si>
  <si>
    <t>観光農業関連施設</t>
    <rPh sb="0" eb="2">
      <t>カンコウ</t>
    </rPh>
    <rPh sb="2" eb="4">
      <t>ノウギョウ</t>
    </rPh>
    <rPh sb="4" eb="6">
      <t>カンレン</t>
    </rPh>
    <rPh sb="6" eb="8">
      <t>シセツ</t>
    </rPh>
    <phoneticPr fontId="2"/>
  </si>
  <si>
    <t>畜舎（肉用牛）</t>
    <rPh sb="0" eb="2">
      <t>チクシャ</t>
    </rPh>
    <rPh sb="3" eb="6">
      <t>ニクヨウギュウ</t>
    </rPh>
    <phoneticPr fontId="2"/>
  </si>
  <si>
    <t>畜産・酪農</t>
    <rPh sb="0" eb="2">
      <t>チクサン</t>
    </rPh>
    <rPh sb="3" eb="5">
      <t>ラクノウ</t>
    </rPh>
    <phoneticPr fontId="2"/>
  </si>
  <si>
    <t>畜舎（養豚）</t>
    <rPh sb="0" eb="2">
      <t>チクシャ</t>
    </rPh>
    <rPh sb="3" eb="5">
      <t>ヨウトン</t>
    </rPh>
    <phoneticPr fontId="2"/>
  </si>
  <si>
    <t>畜舎（養鶏）</t>
    <rPh sb="0" eb="2">
      <t>チクシャ</t>
    </rPh>
    <rPh sb="3" eb="5">
      <t>ヨウケイ</t>
    </rPh>
    <phoneticPr fontId="2"/>
  </si>
  <si>
    <t>畜舎（酪農）</t>
    <rPh sb="0" eb="2">
      <t>チクシャ</t>
    </rPh>
    <rPh sb="3" eb="5">
      <t>ラクノウ</t>
    </rPh>
    <phoneticPr fontId="2"/>
  </si>
  <si>
    <t>畜舎（その他）</t>
    <rPh sb="0" eb="2">
      <t>チクシャ</t>
    </rPh>
    <rPh sb="5" eb="6">
      <t>タ</t>
    </rPh>
    <phoneticPr fontId="2"/>
  </si>
  <si>
    <t>堆肥施設</t>
    <rPh sb="0" eb="2">
      <t>タイヒ</t>
    </rPh>
    <rPh sb="2" eb="4">
      <t>シセツ</t>
    </rPh>
    <phoneticPr fontId="2"/>
  </si>
  <si>
    <t>機械（畜産関係）</t>
    <rPh sb="0" eb="2">
      <t>キカイ</t>
    </rPh>
    <phoneticPr fontId="2"/>
  </si>
  <si>
    <t>その他畜産関係施設</t>
    <rPh sb="2" eb="3">
      <t>タ</t>
    </rPh>
    <rPh sb="3" eb="5">
      <t>チクサン</t>
    </rPh>
    <rPh sb="5" eb="7">
      <t>カンケイ</t>
    </rPh>
    <rPh sb="7" eb="9">
      <t>シセツ</t>
    </rPh>
    <phoneticPr fontId="2"/>
  </si>
  <si>
    <t>環境衛生施設</t>
    <rPh sb="0" eb="2">
      <t>カンキョウ</t>
    </rPh>
    <rPh sb="2" eb="4">
      <t>エイセイ</t>
    </rPh>
    <rPh sb="4" eb="6">
      <t>シセツ</t>
    </rPh>
    <phoneticPr fontId="2"/>
  </si>
  <si>
    <t>ほ場観測施設</t>
    <rPh sb="1" eb="2">
      <t>ジョウ</t>
    </rPh>
    <rPh sb="2" eb="4">
      <t>カンソク</t>
    </rPh>
    <rPh sb="4" eb="6">
      <t>シセツ</t>
    </rPh>
    <phoneticPr fontId="2"/>
  </si>
  <si>
    <t>中継拠点施設</t>
    <rPh sb="0" eb="2">
      <t>チュウケイ</t>
    </rPh>
    <rPh sb="2" eb="4">
      <t>キョテン</t>
    </rPh>
    <rPh sb="4" eb="6">
      <t>シセツ</t>
    </rPh>
    <phoneticPr fontId="2"/>
  </si>
  <si>
    <t>その他施設等</t>
    <rPh sb="2" eb="3">
      <t>タ</t>
    </rPh>
    <rPh sb="3" eb="5">
      <t>シセツ</t>
    </rPh>
    <rPh sb="5" eb="6">
      <t>トウ</t>
    </rPh>
    <phoneticPr fontId="2"/>
  </si>
  <si>
    <t>畦畔除去</t>
    <rPh sb="0" eb="2">
      <t>ケイハン</t>
    </rPh>
    <rPh sb="2" eb="4">
      <t>ジョキョ</t>
    </rPh>
    <phoneticPr fontId="2"/>
  </si>
  <si>
    <t>土地基盤整備</t>
    <rPh sb="0" eb="2">
      <t>トチ</t>
    </rPh>
    <rPh sb="2" eb="4">
      <t>キバン</t>
    </rPh>
    <rPh sb="4" eb="6">
      <t>セイビ</t>
    </rPh>
    <phoneticPr fontId="2"/>
  </si>
  <si>
    <t>区画整理</t>
    <rPh sb="0" eb="2">
      <t>クカク</t>
    </rPh>
    <rPh sb="2" eb="4">
      <t>セイリ</t>
    </rPh>
    <phoneticPr fontId="2"/>
  </si>
  <si>
    <t>暗渠排水</t>
    <rPh sb="0" eb="2">
      <t>アンキョ</t>
    </rPh>
    <rPh sb="2" eb="4">
      <t>ハイスイ</t>
    </rPh>
    <phoneticPr fontId="2"/>
  </si>
  <si>
    <t>明渠排水</t>
    <rPh sb="0" eb="2">
      <t>メイキョ</t>
    </rPh>
    <rPh sb="2" eb="4">
      <t>ハイスイ</t>
    </rPh>
    <phoneticPr fontId="2"/>
  </si>
  <si>
    <t>その他基盤整備</t>
    <rPh sb="2" eb="3">
      <t>タ</t>
    </rPh>
    <rPh sb="3" eb="5">
      <t>キバン</t>
    </rPh>
    <rPh sb="5" eb="7">
      <t>セイビ</t>
    </rPh>
    <phoneticPr fontId="2"/>
  </si>
  <si>
    <t>サイロ</t>
    <phoneticPr fontId="2"/>
  </si>
  <si>
    <t>ハウス</t>
    <phoneticPr fontId="2"/>
  </si>
  <si>
    <t>生産・流通
関係</t>
    <rPh sb="0" eb="2">
      <t>セイサン</t>
    </rPh>
    <rPh sb="3" eb="5">
      <t>リュウツウ</t>
    </rPh>
    <rPh sb="6" eb="8">
      <t>カンケイ</t>
    </rPh>
    <phoneticPr fontId="2"/>
  </si>
  <si>
    <t>畜産・酪農
関係</t>
    <rPh sb="0" eb="2">
      <t>チクサン</t>
    </rPh>
    <rPh sb="3" eb="5">
      <t>ラクノウ</t>
    </rPh>
    <rPh sb="6" eb="8">
      <t>カンケイ</t>
    </rPh>
    <phoneticPr fontId="2"/>
  </si>
  <si>
    <t>機械</t>
    <rPh sb="0" eb="2">
      <t>キカイ</t>
    </rPh>
    <phoneticPr fontId="2"/>
  </si>
  <si>
    <t>加入している</t>
    <rPh sb="0" eb="2">
      <t>カニュウ</t>
    </rPh>
    <phoneticPr fontId="2"/>
  </si>
  <si>
    <t>加入していない</t>
    <rPh sb="0" eb="2">
      <t>カニュウ</t>
    </rPh>
    <phoneticPr fontId="2"/>
  </si>
  <si>
    <t>原形復旧に該当する</t>
    <rPh sb="0" eb="2">
      <t>ゲンケイ</t>
    </rPh>
    <rPh sb="2" eb="4">
      <t>フッキュウ</t>
    </rPh>
    <rPh sb="5" eb="7">
      <t>ガイトウ</t>
    </rPh>
    <phoneticPr fontId="2"/>
  </si>
  <si>
    <t>原形復旧に該当しない</t>
    <rPh sb="0" eb="2">
      <t>ゲンケイ</t>
    </rPh>
    <rPh sb="2" eb="4">
      <t>フッキュウ</t>
    </rPh>
    <rPh sb="5" eb="7">
      <t>ガイトウ</t>
    </rPh>
    <phoneticPr fontId="2"/>
  </si>
  <si>
    <t>③被害を受けた施設等</t>
    <rPh sb="1" eb="3">
      <t>ヒガイ</t>
    </rPh>
    <rPh sb="4" eb="5">
      <t>ウ</t>
    </rPh>
    <rPh sb="7" eb="9">
      <t>シセツ</t>
    </rPh>
    <rPh sb="9" eb="10">
      <t>トウ</t>
    </rPh>
    <phoneticPr fontId="2"/>
  </si>
  <si>
    <t>④園芸施設共済加入の有無</t>
    <rPh sb="1" eb="3">
      <t>エンゲイ</t>
    </rPh>
    <rPh sb="3" eb="5">
      <t>シセツ</t>
    </rPh>
    <rPh sb="5" eb="7">
      <t>キョウサイ</t>
    </rPh>
    <rPh sb="7" eb="9">
      <t>カニュウ</t>
    </rPh>
    <rPh sb="10" eb="12">
      <t>ウム</t>
    </rPh>
    <phoneticPr fontId="2"/>
  </si>
  <si>
    <t>⑤原形復旧の有無</t>
    <rPh sb="1" eb="3">
      <t>ゲンケイ</t>
    </rPh>
    <rPh sb="3" eb="5">
      <t>フッキュウ</t>
    </rPh>
    <rPh sb="6" eb="8">
      <t>ウム</t>
    </rPh>
    <phoneticPr fontId="2"/>
  </si>
  <si>
    <t>⑥整備内容</t>
    <phoneticPr fontId="2"/>
  </si>
  <si>
    <t>⑦金融機関</t>
    <phoneticPr fontId="2"/>
  </si>
  <si>
    <t>⑧融資（資金）種類</t>
    <phoneticPr fontId="2"/>
  </si>
  <si>
    <t>⑧過去の実施事業</t>
    <rPh sb="1" eb="3">
      <t>カコ</t>
    </rPh>
    <rPh sb="4" eb="6">
      <t>ジッシ</t>
    </rPh>
    <rPh sb="6" eb="8">
      <t>ジギョウ</t>
    </rPh>
    <phoneticPr fontId="2"/>
  </si>
  <si>
    <t>国庫補助事業を活用している</t>
    <rPh sb="0" eb="2">
      <t>コッコ</t>
    </rPh>
    <rPh sb="2" eb="6">
      <t>ホジョジギョウ</t>
    </rPh>
    <rPh sb="7" eb="9">
      <t>カツヨウ</t>
    </rPh>
    <phoneticPr fontId="2"/>
  </si>
  <si>
    <t>国庫補助事業を活用していない</t>
    <rPh sb="0" eb="2">
      <t>コッコ</t>
    </rPh>
    <rPh sb="2" eb="6">
      <t>ホジョジギョウ</t>
    </rPh>
    <rPh sb="7" eb="9">
      <t>カツヨウ</t>
    </rPh>
    <phoneticPr fontId="2"/>
  </si>
  <si>
    <t>融資主体型補助事業対象経営体調書</t>
    <rPh sb="0" eb="2">
      <t>ユウシ</t>
    </rPh>
    <rPh sb="2" eb="4">
      <t>シュタイ</t>
    </rPh>
    <rPh sb="4" eb="5">
      <t>ガタ</t>
    </rPh>
    <rPh sb="5" eb="7">
      <t>ホジョ</t>
    </rPh>
    <rPh sb="7" eb="9">
      <t>ジギョウ</t>
    </rPh>
    <rPh sb="9" eb="11">
      <t>タイショウ</t>
    </rPh>
    <rPh sb="11" eb="14">
      <t>ケイエイタイ</t>
    </rPh>
    <rPh sb="14" eb="16">
      <t>チョウショ</t>
    </rPh>
    <phoneticPr fontId="2"/>
  </si>
  <si>
    <t>助成対象者名</t>
    <rPh sb="0" eb="2">
      <t>ジョセイ</t>
    </rPh>
    <rPh sb="2" eb="5">
      <t>タイショウシャ</t>
    </rPh>
    <rPh sb="5" eb="6">
      <t>メイ</t>
    </rPh>
    <phoneticPr fontId="2"/>
  </si>
  <si>
    <t>住　　　　所</t>
    <rPh sb="0" eb="1">
      <t>ジュウ</t>
    </rPh>
    <rPh sb="5" eb="6">
      <t>ショ</t>
    </rPh>
    <phoneticPr fontId="2"/>
  </si>
  <si>
    <t>代表者名
（法人等の場合に記載）</t>
    <rPh sb="0" eb="3">
      <t>ダイヒョウシャ</t>
    </rPh>
    <rPh sb="3" eb="4">
      <t>メイ</t>
    </rPh>
    <rPh sb="6" eb="8">
      <t>ホウジン</t>
    </rPh>
    <rPh sb="8" eb="9">
      <t>トウ</t>
    </rPh>
    <rPh sb="10" eb="12">
      <t>バアイ</t>
    </rPh>
    <rPh sb="13" eb="15">
      <t>キサイ</t>
    </rPh>
    <phoneticPr fontId="2"/>
  </si>
  <si>
    <t>Ⅰ　助成対象者の概要</t>
    <rPh sb="2" eb="4">
      <t>ジョセイ</t>
    </rPh>
    <rPh sb="4" eb="7">
      <t>タイショウシャ</t>
    </rPh>
    <rPh sb="8" eb="10">
      <t>ガイヨウ</t>
    </rPh>
    <phoneticPr fontId="2"/>
  </si>
  <si>
    <t>　（１）適切な人・農地プランにおける事業</t>
    <rPh sb="4" eb="6">
      <t>テキセツ</t>
    </rPh>
    <rPh sb="7" eb="8">
      <t>ヒト</t>
    </rPh>
    <rPh sb="9" eb="11">
      <t>ノウチ</t>
    </rPh>
    <rPh sb="18" eb="20">
      <t>ジギョウ</t>
    </rPh>
    <phoneticPr fontId="2"/>
  </si>
  <si>
    <t>　　　①人・農地プラン上の位置付け</t>
    <rPh sb="4" eb="5">
      <t>ヒト</t>
    </rPh>
    <rPh sb="6" eb="8">
      <t>ノウチ</t>
    </rPh>
    <rPh sb="11" eb="12">
      <t>ジョウ</t>
    </rPh>
    <rPh sb="13" eb="16">
      <t>イチヅ</t>
    </rPh>
    <phoneticPr fontId="2"/>
  </si>
  <si>
    <t>②中心経営体として位置付けられている人・農地プラン名</t>
    <rPh sb="1" eb="3">
      <t>チュウシン</t>
    </rPh>
    <rPh sb="3" eb="6">
      <t>ケイエイタイ</t>
    </rPh>
    <rPh sb="9" eb="12">
      <t>イチヅ</t>
    </rPh>
    <rPh sb="18" eb="19">
      <t>ヒト</t>
    </rPh>
    <rPh sb="20" eb="22">
      <t>ノウチ</t>
    </rPh>
    <rPh sb="25" eb="26">
      <t>メイ</t>
    </rPh>
    <phoneticPr fontId="2"/>
  </si>
  <si>
    <t>1.中心経営体</t>
    <rPh sb="2" eb="4">
      <t>チュウシン</t>
    </rPh>
    <rPh sb="4" eb="7">
      <t>ケイエイタイ</t>
    </rPh>
    <phoneticPr fontId="2"/>
  </si>
  <si>
    <t>2．中心経営体以外</t>
    <rPh sb="2" eb="4">
      <t>チュウシン</t>
    </rPh>
    <rPh sb="4" eb="7">
      <t>ケイエイタイ</t>
    </rPh>
    <rPh sb="7" eb="9">
      <t>イガイ</t>
    </rPh>
    <phoneticPr fontId="2"/>
  </si>
  <si>
    <t>ａ</t>
    <phoneticPr fontId="2"/>
  </si>
  <si>
    <t>ｂ</t>
    <phoneticPr fontId="2"/>
  </si>
  <si>
    <t>(注）</t>
    <rPh sb="1" eb="2">
      <t>チュウ</t>
    </rPh>
    <phoneticPr fontId="2"/>
  </si>
  <si>
    <t>該当する経営体の□にチェックを入れること。</t>
    <phoneticPr fontId="2"/>
  </si>
  <si>
    <t>該当するプラン名（若しくは市町村名・地区名）を記載。</t>
    <phoneticPr fontId="2"/>
  </si>
  <si>
    <t>　　　③人・農地プランに位置付けられた取組内容</t>
    <rPh sb="4" eb="5">
      <t>ヒト</t>
    </rPh>
    <rPh sb="6" eb="8">
      <t>ノウチ</t>
    </rPh>
    <rPh sb="12" eb="15">
      <t>イチヅ</t>
    </rPh>
    <rPh sb="19" eb="21">
      <t>トリクミ</t>
    </rPh>
    <rPh sb="21" eb="23">
      <t>ナイヨウ</t>
    </rPh>
    <phoneticPr fontId="2"/>
  </si>
  <si>
    <t>②の
関連番号</t>
    <rPh sb="3" eb="5">
      <t>カンレン</t>
    </rPh>
    <rPh sb="5" eb="7">
      <t>バンゴウ</t>
    </rPh>
    <phoneticPr fontId="2"/>
  </si>
  <si>
    <t>現状
（○年度）</t>
    <rPh sb="0" eb="2">
      <t>ゲンジョウ</t>
    </rPh>
    <rPh sb="5" eb="7">
      <t>ネンド</t>
    </rPh>
    <phoneticPr fontId="2"/>
  </si>
  <si>
    <t>計画
（○年度）</t>
    <rPh sb="0" eb="2">
      <t>ケイカク</t>
    </rPh>
    <rPh sb="5" eb="7">
      <t>ネンド</t>
    </rPh>
    <phoneticPr fontId="2"/>
  </si>
  <si>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2"/>
  </si>
  <si>
    <t>経営内容</t>
    <rPh sb="0" eb="2">
      <t>ケイエイ</t>
    </rPh>
    <rPh sb="2" eb="4">
      <t>ナイヨウ</t>
    </rPh>
    <phoneticPr fontId="2"/>
  </si>
  <si>
    <t>経営規模</t>
    <rPh sb="0" eb="2">
      <t>ケイエイ</t>
    </rPh>
    <rPh sb="2" eb="4">
      <t>キボ</t>
    </rPh>
    <phoneticPr fontId="2"/>
  </si>
  <si>
    <t>人・農地プランに記載された内容を記載すること。</t>
    <phoneticPr fontId="2"/>
  </si>
  <si>
    <t>複数のプランが事業実施に関連する場合は、行を追加し全て記載すること。</t>
    <phoneticPr fontId="2"/>
  </si>
  <si>
    <t>　（２）農地中間管理事業における事業</t>
    <rPh sb="4" eb="6">
      <t>ノウチ</t>
    </rPh>
    <rPh sb="6" eb="8">
      <t>チュウカン</t>
    </rPh>
    <rPh sb="8" eb="10">
      <t>カンリ</t>
    </rPh>
    <rPh sb="10" eb="12">
      <t>ジギョウ</t>
    </rPh>
    <rPh sb="16" eb="18">
      <t>ジギョウ</t>
    </rPh>
    <phoneticPr fontId="2"/>
  </si>
  <si>
    <t>賃借権の設定等を受けた者</t>
    <rPh sb="0" eb="3">
      <t>チンシャクケン</t>
    </rPh>
    <rPh sb="4" eb="6">
      <t>セッテイ</t>
    </rPh>
    <rPh sb="6" eb="7">
      <t>トウ</t>
    </rPh>
    <rPh sb="8" eb="9">
      <t>ウ</t>
    </rPh>
    <rPh sb="11" eb="12">
      <t>シャ</t>
    </rPh>
    <phoneticPr fontId="2"/>
  </si>
  <si>
    <t>該当する場合は□にチェックを入れること。</t>
    <phoneticPr fontId="2"/>
  </si>
  <si>
    <t>（３）（１）及び（２）の農業者の詳細</t>
    <rPh sb="6" eb="7">
      <t>オヨ</t>
    </rPh>
    <rPh sb="12" eb="15">
      <t>ノウギョウシャ</t>
    </rPh>
    <rPh sb="16" eb="18">
      <t>ショウサイ</t>
    </rPh>
    <phoneticPr fontId="2"/>
  </si>
  <si>
    <t>1.</t>
    <phoneticPr fontId="2"/>
  </si>
  <si>
    <t>認定農業者</t>
    <phoneticPr fontId="2"/>
  </si>
  <si>
    <t>2.</t>
    <phoneticPr fontId="2"/>
  </si>
  <si>
    <r>
      <t>集落営農組織
（</t>
    </r>
    <r>
      <rPr>
        <sz val="8"/>
        <rFont val="ＭＳ Ｐ明朝"/>
        <family val="1"/>
        <charset val="128"/>
      </rPr>
      <t>□共同販売経理を実施している　□共同販売経理を行う予定である（開始予定年月：平成　　年　　月予定）</t>
    </r>
    <rPh sb="0" eb="2">
      <t>シュウラク</t>
    </rPh>
    <rPh sb="2" eb="4">
      <t>エイノウ</t>
    </rPh>
    <rPh sb="4" eb="6">
      <t>ソシキ</t>
    </rPh>
    <rPh sb="9" eb="11">
      <t>キョウドウ</t>
    </rPh>
    <rPh sb="11" eb="13">
      <t>ハンバイ</t>
    </rPh>
    <rPh sb="13" eb="15">
      <t>ケイリ</t>
    </rPh>
    <rPh sb="16" eb="18">
      <t>ジッシ</t>
    </rPh>
    <rPh sb="24" eb="26">
      <t>キョウドウ</t>
    </rPh>
    <rPh sb="26" eb="28">
      <t>ハンバイ</t>
    </rPh>
    <rPh sb="28" eb="30">
      <t>ケイリ</t>
    </rPh>
    <rPh sb="31" eb="32">
      <t>オコナ</t>
    </rPh>
    <rPh sb="33" eb="35">
      <t>ヨテイ</t>
    </rPh>
    <rPh sb="39" eb="41">
      <t>カイシ</t>
    </rPh>
    <rPh sb="41" eb="43">
      <t>ヨテイ</t>
    </rPh>
    <rPh sb="43" eb="45">
      <t>ネンゲツ</t>
    </rPh>
    <rPh sb="46" eb="48">
      <t>ヘイセイ</t>
    </rPh>
    <rPh sb="50" eb="51">
      <t>ネン</t>
    </rPh>
    <rPh sb="53" eb="54">
      <t>ゲツ</t>
    </rPh>
    <rPh sb="54" eb="56">
      <t>ヨテイ</t>
    </rPh>
    <phoneticPr fontId="2"/>
  </si>
  <si>
    <t>3.</t>
    <phoneticPr fontId="2"/>
  </si>
  <si>
    <t>新規就農者
（就農時の年齢　　　　歳、就農した年月（就農：平成　　年　　月）</t>
    <phoneticPr fontId="2"/>
  </si>
  <si>
    <t>4.</t>
    <phoneticPr fontId="2"/>
  </si>
  <si>
    <t>1、３及び5（個人の場合）の者で組織する団体</t>
    <phoneticPr fontId="2"/>
  </si>
  <si>
    <t>5.</t>
    <phoneticPr fontId="2"/>
  </si>
  <si>
    <t>その他（　　　　　　　　　　　　）</t>
    <phoneticPr fontId="2"/>
  </si>
  <si>
    <t>2．に該当する場合には、（　）内の□にチェックを入れるとともに、共同販売経理を行う予定である場合は開始予定年月を記入すること。</t>
    <phoneticPr fontId="2"/>
  </si>
  <si>
    <t>3．に該当する場合は、就農した年齢、就農年月を記入すること。</t>
    <rPh sb="3" eb="5">
      <t>ガイトウ</t>
    </rPh>
    <rPh sb="7" eb="9">
      <t>バアイ</t>
    </rPh>
    <rPh sb="11" eb="13">
      <t>シュウノウ</t>
    </rPh>
    <rPh sb="15" eb="17">
      <t>ネンレイ</t>
    </rPh>
    <rPh sb="18" eb="20">
      <t>シュウノウ</t>
    </rPh>
    <rPh sb="20" eb="22">
      <t>ネンゲツ</t>
    </rPh>
    <rPh sb="23" eb="25">
      <t>キニュウ</t>
    </rPh>
    <phoneticPr fontId="2"/>
  </si>
  <si>
    <t>5．に該当する場合は、（　）内に具体的に記入すること。</t>
    <rPh sb="3" eb="5">
      <t>ガイトウ</t>
    </rPh>
    <rPh sb="7" eb="9">
      <t>バアイ</t>
    </rPh>
    <rPh sb="14" eb="15">
      <t>ナイ</t>
    </rPh>
    <rPh sb="16" eb="19">
      <t>グタイテキ</t>
    </rPh>
    <rPh sb="20" eb="22">
      <t>キニュウ</t>
    </rPh>
    <phoneticPr fontId="2"/>
  </si>
  <si>
    <t>　（４）個人情報の取扱い</t>
    <rPh sb="4" eb="6">
      <t>コジン</t>
    </rPh>
    <rPh sb="6" eb="8">
      <t>ジョウホウ</t>
    </rPh>
    <rPh sb="9" eb="10">
      <t>ト</t>
    </rPh>
    <rPh sb="10" eb="11">
      <t>アツカ</t>
    </rPh>
    <phoneticPr fontId="2"/>
  </si>
  <si>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2"/>
  </si>
  <si>
    <t>（注）</t>
    <rPh sb="1" eb="2">
      <t>チュウ</t>
    </rPh>
    <phoneticPr fontId="2"/>
  </si>
  <si>
    <t>Ⅱ　配分基準表該当項目</t>
    <rPh sb="2" eb="4">
      <t>ハイブン</t>
    </rPh>
    <rPh sb="4" eb="6">
      <t>キジュン</t>
    </rPh>
    <rPh sb="6" eb="7">
      <t>ヒョウ</t>
    </rPh>
    <rPh sb="7" eb="9">
      <t>ガイトウ</t>
    </rPh>
    <rPh sb="9" eb="11">
      <t>コウモク</t>
    </rPh>
    <phoneticPr fontId="2"/>
  </si>
  <si>
    <t>　（１）助成対象者の配分基準</t>
    <rPh sb="4" eb="6">
      <t>ジョセイ</t>
    </rPh>
    <rPh sb="6" eb="9">
      <t>タイショウシャ</t>
    </rPh>
    <rPh sb="10" eb="12">
      <t>ハイブン</t>
    </rPh>
    <rPh sb="12" eb="14">
      <t>キジュン</t>
    </rPh>
    <phoneticPr fontId="2"/>
  </si>
  <si>
    <t>経営面積の拡大</t>
    <rPh sb="0" eb="2">
      <t>ケイエイ</t>
    </rPh>
    <rPh sb="2" eb="4">
      <t>メンセキ</t>
    </rPh>
    <rPh sb="5" eb="7">
      <t>カクダイ</t>
    </rPh>
    <phoneticPr fontId="2"/>
  </si>
  <si>
    <t>□</t>
  </si>
  <si>
    <t>農地中間管理機構又は4ha以上面積拡大</t>
    <rPh sb="0" eb="2">
      <t>ノウチ</t>
    </rPh>
    <rPh sb="2" eb="4">
      <t>チュウカン</t>
    </rPh>
    <rPh sb="4" eb="6">
      <t>カンリ</t>
    </rPh>
    <rPh sb="6" eb="8">
      <t>キコウ</t>
    </rPh>
    <rPh sb="8" eb="9">
      <t>マタ</t>
    </rPh>
    <rPh sb="13" eb="15">
      <t>イジョウ</t>
    </rPh>
    <rPh sb="15" eb="17">
      <t>メンセキ</t>
    </rPh>
    <rPh sb="17" eb="19">
      <t>カクダイ</t>
    </rPh>
    <phoneticPr fontId="2"/>
  </si>
  <si>
    <t>2ha以上経営面積拡大</t>
    <rPh sb="5" eb="7">
      <t>ケイエイ</t>
    </rPh>
    <rPh sb="7" eb="9">
      <t>メンセキ</t>
    </rPh>
    <phoneticPr fontId="2"/>
  </si>
  <si>
    <t>(ｱ)及び(ｲ)に該当しない経営面積拡大</t>
    <rPh sb="3" eb="4">
      <t>オヨ</t>
    </rPh>
    <rPh sb="9" eb="11">
      <t>ガイトウ</t>
    </rPh>
    <rPh sb="14" eb="16">
      <t>ケイエイ</t>
    </rPh>
    <rPh sb="16" eb="18">
      <t>メンセキ</t>
    </rPh>
    <rPh sb="18" eb="20">
      <t>カクダイ</t>
    </rPh>
    <phoneticPr fontId="2"/>
  </si>
  <si>
    <t>耕作放棄地の解消</t>
    <rPh sb="0" eb="2">
      <t>コウサク</t>
    </rPh>
    <rPh sb="2" eb="5">
      <t>ホウキチ</t>
    </rPh>
    <rPh sb="6" eb="8">
      <t>カイショウ</t>
    </rPh>
    <phoneticPr fontId="2"/>
  </si>
  <si>
    <t>農業の６次産業化</t>
    <rPh sb="0" eb="2">
      <t>ノウギョウ</t>
    </rPh>
    <rPh sb="4" eb="5">
      <t>ジ</t>
    </rPh>
    <rPh sb="5" eb="8">
      <t>サンギョウカ</t>
    </rPh>
    <phoneticPr fontId="2"/>
  </si>
  <si>
    <t>農産物の高付加価値化</t>
    <rPh sb="0" eb="3">
      <t>ノウサンブツ</t>
    </rPh>
    <rPh sb="4" eb="7">
      <t>コウフカ</t>
    </rPh>
    <rPh sb="7" eb="10">
      <t>カチカ</t>
    </rPh>
    <phoneticPr fontId="2"/>
  </si>
  <si>
    <t>農業経営の複合化</t>
    <rPh sb="0" eb="2">
      <t>ノウギョウ</t>
    </rPh>
    <rPh sb="2" eb="4">
      <t>ケイエイ</t>
    </rPh>
    <rPh sb="5" eb="8">
      <t>フクゴウカ</t>
    </rPh>
    <phoneticPr fontId="2"/>
  </si>
  <si>
    <t>経営コスト縮減</t>
    <rPh sb="0" eb="2">
      <t>ケイエイ</t>
    </rPh>
    <rPh sb="5" eb="7">
      <t>シュクゲン</t>
    </rPh>
    <phoneticPr fontId="2"/>
  </si>
  <si>
    <t>農業経営の法人化</t>
    <rPh sb="0" eb="2">
      <t>ノウギョウ</t>
    </rPh>
    <rPh sb="2" eb="4">
      <t>ケイエイ</t>
    </rPh>
    <rPh sb="5" eb="8">
      <t>ホウジンカ</t>
    </rPh>
    <phoneticPr fontId="2"/>
  </si>
  <si>
    <t>雇用</t>
    <rPh sb="0" eb="2">
      <t>コヨウ</t>
    </rPh>
    <phoneticPr fontId="2"/>
  </si>
  <si>
    <t>うち融資を受けて雇用を増加（　名）</t>
    <rPh sb="2" eb="4">
      <t>ユウシ</t>
    </rPh>
    <rPh sb="5" eb="6">
      <t>ウ</t>
    </rPh>
    <rPh sb="8" eb="10">
      <t>コヨウ</t>
    </rPh>
    <rPh sb="11" eb="13">
      <t>ゾウカ</t>
    </rPh>
    <rPh sb="15" eb="16">
      <t>メイ</t>
    </rPh>
    <phoneticPr fontId="2"/>
  </si>
  <si>
    <t>農の雇用事業活用</t>
    <rPh sb="0" eb="1">
      <t>ノウ</t>
    </rPh>
    <rPh sb="2" eb="4">
      <t>コヨウ</t>
    </rPh>
    <rPh sb="4" eb="6">
      <t>ジギョウ</t>
    </rPh>
    <rPh sb="6" eb="8">
      <t>カツヨウ</t>
    </rPh>
    <phoneticPr fontId="2"/>
  </si>
  <si>
    <t>⑨</t>
    <phoneticPr fontId="2"/>
  </si>
  <si>
    <t>新規就農</t>
    <rPh sb="0" eb="2">
      <t>シンキ</t>
    </rPh>
    <rPh sb="2" eb="4">
      <t>シュウノウ</t>
    </rPh>
    <phoneticPr fontId="2"/>
  </si>
  <si>
    <t>45歳までに就農</t>
    <rPh sb="2" eb="3">
      <t>サイ</t>
    </rPh>
    <rPh sb="6" eb="8">
      <t>シュウノウ</t>
    </rPh>
    <phoneticPr fontId="2"/>
  </si>
  <si>
    <t>⑩</t>
    <phoneticPr fontId="2"/>
  </si>
  <si>
    <t>農業者の育成</t>
    <rPh sb="0" eb="3">
      <t>ノウギョウシャ</t>
    </rPh>
    <rPh sb="4" eb="6">
      <t>イクセイ</t>
    </rPh>
    <phoneticPr fontId="2"/>
  </si>
  <si>
    <t>うち給付金（準備型）研修生数（　名）</t>
    <rPh sb="2" eb="5">
      <t>キュウフキン</t>
    </rPh>
    <rPh sb="6" eb="8">
      <t>ジュンビ</t>
    </rPh>
    <rPh sb="8" eb="9">
      <t>ガタ</t>
    </rPh>
    <rPh sb="10" eb="13">
      <t>ケンシュウセイ</t>
    </rPh>
    <rPh sb="13" eb="14">
      <t>スウ</t>
    </rPh>
    <rPh sb="16" eb="17">
      <t>メイ</t>
    </rPh>
    <phoneticPr fontId="2"/>
  </si>
  <si>
    <t>うち給付金（経営開始型）経営体数（　名）</t>
    <rPh sb="2" eb="5">
      <t>キュウフキン</t>
    </rPh>
    <rPh sb="6" eb="8">
      <t>ケイエイ</t>
    </rPh>
    <rPh sb="8" eb="10">
      <t>カイシ</t>
    </rPh>
    <rPh sb="10" eb="11">
      <t>ガタ</t>
    </rPh>
    <rPh sb="12" eb="15">
      <t>ケイエイタイ</t>
    </rPh>
    <rPh sb="15" eb="16">
      <t>スウ</t>
    </rPh>
    <rPh sb="18" eb="19">
      <t>メイ</t>
    </rPh>
    <phoneticPr fontId="2"/>
  </si>
  <si>
    <t>⑪</t>
    <phoneticPr fontId="2"/>
  </si>
  <si>
    <t>女性の取組</t>
    <rPh sb="0" eb="2">
      <t>ジョセイ</t>
    </rPh>
    <rPh sb="3" eb="4">
      <t>ト</t>
    </rPh>
    <rPh sb="4" eb="5">
      <t>ク</t>
    </rPh>
    <phoneticPr fontId="2"/>
  </si>
  <si>
    <t>１　当該項目については、市町村と相談の上記載すること。
２　「⑧雇用」に関し、融資を受け常時雇用を増加させた場合には、その人数を記載すること。
３　「⑩農業者の育成」に関し、青年就農給付金（準備型）の給付を受けている経営体を受け入れている場合は、研修生数を記載すること。
４　「⑩農業者の育成」に関し、青年就農給付金（経営開始型）の給付を受けている経営体を育成した場合は、独立した経営体数を記載すること。</t>
    <phoneticPr fontId="2"/>
  </si>
  <si>
    <t>　（２）⑩に該当する場合の研修生の概要</t>
    <rPh sb="6" eb="8">
      <t>ガイトウ</t>
    </rPh>
    <rPh sb="10" eb="12">
      <t>バアイ</t>
    </rPh>
    <rPh sb="13" eb="16">
      <t>ケンシュウセイ</t>
    </rPh>
    <rPh sb="17" eb="19">
      <t>ガイヨウ</t>
    </rPh>
    <phoneticPr fontId="2"/>
  </si>
  <si>
    <t>年齢</t>
    <rPh sb="0" eb="2">
      <t>ネンレイ</t>
    </rPh>
    <phoneticPr fontId="2"/>
  </si>
  <si>
    <t>歳</t>
    <rPh sb="0" eb="1">
      <t>サイ</t>
    </rPh>
    <phoneticPr fontId="2"/>
  </si>
  <si>
    <t>性別</t>
    <rPh sb="0" eb="2">
      <t>セイベツ</t>
    </rPh>
    <phoneticPr fontId="2"/>
  </si>
  <si>
    <t>男　・　女</t>
    <rPh sb="0" eb="1">
      <t>オトコ</t>
    </rPh>
    <rPh sb="4" eb="5">
      <t>オンナ</t>
    </rPh>
    <phoneticPr fontId="2"/>
  </si>
  <si>
    <t>出身</t>
    <rPh sb="0" eb="2">
      <t>シュッシン</t>
    </rPh>
    <phoneticPr fontId="2"/>
  </si>
  <si>
    <t>農家　・　非農家</t>
    <rPh sb="0" eb="2">
      <t>ノウカ</t>
    </rPh>
    <rPh sb="5" eb="6">
      <t>ヒ</t>
    </rPh>
    <rPh sb="6" eb="8">
      <t>ノウカ</t>
    </rPh>
    <phoneticPr fontId="2"/>
  </si>
  <si>
    <t>研修
期間</t>
    <rPh sb="0" eb="2">
      <t>ケンシュウ</t>
    </rPh>
    <rPh sb="3" eb="5">
      <t>キカン</t>
    </rPh>
    <phoneticPr fontId="2"/>
  </si>
  <si>
    <t>平成　年　月　～　平成　年　月</t>
    <rPh sb="0" eb="2">
      <t>ヘイセイ</t>
    </rPh>
    <rPh sb="3" eb="4">
      <t>ネン</t>
    </rPh>
    <rPh sb="5" eb="6">
      <t>ツキ</t>
    </rPh>
    <rPh sb="9" eb="11">
      <t>ヘイセイ</t>
    </rPh>
    <rPh sb="12" eb="13">
      <t>ネン</t>
    </rPh>
    <rPh sb="14" eb="15">
      <t>ツキ</t>
    </rPh>
    <phoneticPr fontId="2"/>
  </si>
  <si>
    <t>研修生の将来ビジョン
（数年後どのように農業に従事していくのか（従事させるのか）。</t>
    <rPh sb="0" eb="3">
      <t>ケンシュウセイ</t>
    </rPh>
    <rPh sb="4" eb="6">
      <t>ショウライ</t>
    </rPh>
    <rPh sb="12" eb="13">
      <t>スウ</t>
    </rPh>
    <rPh sb="20" eb="22">
      <t>ノウギョウ</t>
    </rPh>
    <rPh sb="23" eb="25">
      <t>ジュウジ</t>
    </rPh>
    <rPh sb="32" eb="34">
      <t>ジュウジ</t>
    </rPh>
    <phoneticPr fontId="2"/>
  </si>
  <si>
    <t>①　助成対象者の下で、中核的な農業者（従業員・構成員・オペレーター等）として育成・従事
②　独立・自営就農として育成（農地等の確保状況：　　　　　　　　　　　　　　　　　　　　　　　　　　　　　　　）
③　その他（具体的に：　 　　　　　　　　　　　　　　　　　　　　　　　　　　　　　　　　　　　　　　　　　　　　　　  ）</t>
    <rPh sb="2" eb="4">
      <t>ジョセイ</t>
    </rPh>
    <rPh sb="4" eb="7">
      <t>タイショウシャ</t>
    </rPh>
    <rPh sb="8" eb="9">
      <t>モト</t>
    </rPh>
    <rPh sb="11" eb="14">
      <t>チュウカクテキ</t>
    </rPh>
    <rPh sb="15" eb="18">
      <t>ノウギョウシャ</t>
    </rPh>
    <rPh sb="19" eb="22">
      <t>ジュウギョウイン</t>
    </rPh>
    <rPh sb="23" eb="26">
      <t>コウセイイン</t>
    </rPh>
    <rPh sb="33" eb="34">
      <t>トウ</t>
    </rPh>
    <rPh sb="38" eb="40">
      <t>イクセイ</t>
    </rPh>
    <rPh sb="41" eb="43">
      <t>ジュウジ</t>
    </rPh>
    <rPh sb="46" eb="48">
      <t>ドクリツ</t>
    </rPh>
    <rPh sb="49" eb="51">
      <t>ジエイ</t>
    </rPh>
    <rPh sb="51" eb="53">
      <t>シュウノウ</t>
    </rPh>
    <rPh sb="56" eb="58">
      <t>イクセイ</t>
    </rPh>
    <rPh sb="59" eb="61">
      <t>ノウチ</t>
    </rPh>
    <rPh sb="61" eb="62">
      <t>トウ</t>
    </rPh>
    <rPh sb="63" eb="65">
      <t>カクホ</t>
    </rPh>
    <rPh sb="65" eb="67">
      <t>ジョウキョウ</t>
    </rPh>
    <rPh sb="105" eb="106">
      <t>タ</t>
    </rPh>
    <rPh sb="107" eb="110">
      <t>グタイテキ</t>
    </rPh>
    <phoneticPr fontId="2"/>
  </si>
  <si>
    <t>今後の営農予定</t>
    <rPh sb="0" eb="2">
      <t>コンゴ</t>
    </rPh>
    <rPh sb="3" eb="5">
      <t>エイノウ</t>
    </rPh>
    <rPh sb="5" eb="7">
      <t>ヨテイ</t>
    </rPh>
    <phoneticPr fontId="2"/>
  </si>
  <si>
    <t>　　　年　　月から就農予定</t>
    <rPh sb="3" eb="4">
      <t>ネン</t>
    </rPh>
    <rPh sb="6" eb="7">
      <t>ツキ</t>
    </rPh>
    <rPh sb="9" eb="11">
      <t>シュウノウ</t>
    </rPh>
    <rPh sb="11" eb="13">
      <t>ヨテイ</t>
    </rPh>
    <phoneticPr fontId="2"/>
  </si>
  <si>
    <t>（１）で⑩を設定する場合は記載すること。</t>
    <phoneticPr fontId="2"/>
  </si>
  <si>
    <t>項　　目</t>
    <rPh sb="0" eb="1">
      <t>コウ</t>
    </rPh>
    <rPh sb="3" eb="4">
      <t>メ</t>
    </rPh>
    <phoneticPr fontId="2"/>
  </si>
  <si>
    <t>関連する
事業内容No.</t>
    <rPh sb="0" eb="2">
      <t>カンレン</t>
    </rPh>
    <rPh sb="5" eb="7">
      <t>ジギョウ</t>
    </rPh>
    <rPh sb="7" eb="9">
      <t>ナイヨウ</t>
    </rPh>
    <phoneticPr fontId="2"/>
  </si>
  <si>
    <t>現状</t>
    <rPh sb="0" eb="2">
      <t>ゲンジョウ</t>
    </rPh>
    <phoneticPr fontId="2"/>
  </si>
  <si>
    <t>１年度目
（○年度）</t>
    <rPh sb="1" eb="3">
      <t>ネンド</t>
    </rPh>
    <rPh sb="3" eb="4">
      <t>メ</t>
    </rPh>
    <rPh sb="7" eb="9">
      <t>ネンド</t>
    </rPh>
    <phoneticPr fontId="2"/>
  </si>
  <si>
    <t>２年度目
（○年度）</t>
    <rPh sb="1" eb="3">
      <t>ネンド</t>
    </rPh>
    <rPh sb="3" eb="4">
      <t>メ</t>
    </rPh>
    <rPh sb="7" eb="9">
      <t>ネンド</t>
    </rPh>
    <phoneticPr fontId="2"/>
  </si>
  <si>
    <t>目標年度
（3年度目）</t>
    <rPh sb="0" eb="2">
      <t>モクヒョウ</t>
    </rPh>
    <rPh sb="2" eb="4">
      <t>ネンド</t>
    </rPh>
    <rPh sb="7" eb="9">
      <t>ネンド</t>
    </rPh>
    <rPh sb="9" eb="10">
      <t>メ</t>
    </rPh>
    <phoneticPr fontId="2"/>
  </si>
  <si>
    <t>整備内容との関連の考え方</t>
    <rPh sb="0" eb="2">
      <t>セイビ</t>
    </rPh>
    <rPh sb="2" eb="4">
      <t>ナイヨウ</t>
    </rPh>
    <rPh sb="6" eb="8">
      <t>カンレン</t>
    </rPh>
    <rPh sb="9" eb="10">
      <t>カンガ</t>
    </rPh>
    <rPh sb="11" eb="12">
      <t>カタ</t>
    </rPh>
    <phoneticPr fontId="2"/>
  </si>
  <si>
    <t>参考
（任意）</t>
    <rPh sb="0" eb="2">
      <t>サンコウ</t>
    </rPh>
    <rPh sb="4" eb="6">
      <t>ニンイ</t>
    </rPh>
    <phoneticPr fontId="2"/>
  </si>
  <si>
    <t>10aあたり販売価格</t>
    <rPh sb="6" eb="8">
      <t>ハンバイ</t>
    </rPh>
    <rPh sb="8" eb="10">
      <t>カカク</t>
    </rPh>
    <phoneticPr fontId="2"/>
  </si>
  <si>
    <t>10aあたり生産コスト</t>
    <rPh sb="6" eb="8">
      <t>セイサン</t>
    </rPh>
    <phoneticPr fontId="2"/>
  </si>
  <si>
    <t>10aあたり経営コスト</t>
    <rPh sb="6" eb="8">
      <t>ケイエイ</t>
    </rPh>
    <phoneticPr fontId="2"/>
  </si>
  <si>
    <t>１　２つ以上（新規就農者にあっては１つ以上）の成果目標を設定し、うち必須目標は１つ以上設定すること（新規就農者は除く）。
２　「参考」の「現状」欄については、直近の決算書類等により記載し、それ以降目標年度までの見込みを記載する。</t>
    <phoneticPr fontId="2"/>
  </si>
  <si>
    <t>項　　　目</t>
    <rPh sb="0" eb="1">
      <t>コウ</t>
    </rPh>
    <rPh sb="4" eb="5">
      <t>メ</t>
    </rPh>
    <phoneticPr fontId="2"/>
  </si>
  <si>
    <t>資金調達のうち融資の概要</t>
    <rPh sb="0" eb="2">
      <t>シキン</t>
    </rPh>
    <rPh sb="2" eb="4">
      <t>チョウタツ</t>
    </rPh>
    <rPh sb="7" eb="9">
      <t>ユウシ</t>
    </rPh>
    <rPh sb="10" eb="12">
      <t>ガイヨウ</t>
    </rPh>
    <phoneticPr fontId="2"/>
  </si>
  <si>
    <t>融資①</t>
    <rPh sb="0" eb="2">
      <t>ユウシ</t>
    </rPh>
    <phoneticPr fontId="2"/>
  </si>
  <si>
    <t>融資②</t>
    <rPh sb="0" eb="2">
      <t>ユウシ</t>
    </rPh>
    <phoneticPr fontId="2"/>
  </si>
  <si>
    <t>金融機関名</t>
    <rPh sb="0" eb="2">
      <t>キンユウ</t>
    </rPh>
    <rPh sb="2" eb="5">
      <t>キカンメイ</t>
    </rPh>
    <phoneticPr fontId="2"/>
  </si>
  <si>
    <t>融　 資 　名</t>
    <rPh sb="0" eb="1">
      <t>ユウ</t>
    </rPh>
    <rPh sb="3" eb="4">
      <t>シ</t>
    </rPh>
    <rPh sb="6" eb="7">
      <t>メイ</t>
    </rPh>
    <phoneticPr fontId="2"/>
  </si>
  <si>
    <t>融資金額（円）</t>
    <rPh sb="0" eb="1">
      <t>ユウ</t>
    </rPh>
    <rPh sb="1" eb="2">
      <t>シ</t>
    </rPh>
    <rPh sb="2" eb="3">
      <t>カネ</t>
    </rPh>
    <rPh sb="3" eb="4">
      <t>ガク</t>
    </rPh>
    <rPh sb="5" eb="6">
      <t>エン</t>
    </rPh>
    <phoneticPr fontId="2"/>
  </si>
  <si>
    <t>償 還 年 数</t>
    <rPh sb="0" eb="1">
      <t>ショウ</t>
    </rPh>
    <rPh sb="2" eb="3">
      <t>カン</t>
    </rPh>
    <rPh sb="4" eb="5">
      <t>トシ</t>
    </rPh>
    <rPh sb="6" eb="7">
      <t>カズ</t>
    </rPh>
    <phoneticPr fontId="2"/>
  </si>
  <si>
    <t>融資審査の進捗状況</t>
    <rPh sb="0" eb="2">
      <t>ユウシ</t>
    </rPh>
    <rPh sb="2" eb="4">
      <t>シンサ</t>
    </rPh>
    <rPh sb="5" eb="7">
      <t>シンチョク</t>
    </rPh>
    <rPh sb="7" eb="9">
      <t>ジョウキョウ</t>
    </rPh>
    <phoneticPr fontId="2"/>
  </si>
  <si>
    <t>借入予定</t>
    <rPh sb="0" eb="1">
      <t>カ</t>
    </rPh>
    <rPh sb="1" eb="2">
      <t>イ</t>
    </rPh>
    <rPh sb="2" eb="4">
      <t>ヨテイ</t>
    </rPh>
    <phoneticPr fontId="2"/>
  </si>
  <si>
    <t>平成　　年　　月　　日</t>
    <rPh sb="0" eb="2">
      <t>ヘイセイ</t>
    </rPh>
    <rPh sb="4" eb="5">
      <t>ネン</t>
    </rPh>
    <rPh sb="7" eb="8">
      <t>ツキ</t>
    </rPh>
    <rPh sb="10" eb="11">
      <t>ヒ</t>
    </rPh>
    <phoneticPr fontId="2"/>
  </si>
  <si>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2"/>
  </si>
  <si>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2"/>
  </si>
  <si>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2"/>
  </si>
  <si>
    <t>いずれかの□にチェックを入れること。なお、機関保証利用の有無については、融資機関及び農業信用基金協会の審査によって希望</t>
    <phoneticPr fontId="2"/>
  </si>
  <si>
    <t>に添えない場合があることに留意すること。</t>
    <phoneticPr fontId="2"/>
  </si>
  <si>
    <t>　（１）実施の有無</t>
    <rPh sb="4" eb="6">
      <t>ジッシ</t>
    </rPh>
    <rPh sb="7" eb="9">
      <t>ウム</t>
    </rPh>
    <phoneticPr fontId="2"/>
  </si>
  <si>
    <t>　（２）過去に実施した事業の概要</t>
    <rPh sb="4" eb="6">
      <t>カコ</t>
    </rPh>
    <rPh sb="7" eb="9">
      <t>ジッシ</t>
    </rPh>
    <rPh sb="11" eb="13">
      <t>ジギョウ</t>
    </rPh>
    <rPh sb="14" eb="16">
      <t>ガイヨウ</t>
    </rPh>
    <phoneticPr fontId="2"/>
  </si>
  <si>
    <t>実施年度</t>
    <rPh sb="0" eb="2">
      <t>ジッシ</t>
    </rPh>
    <rPh sb="2" eb="4">
      <t>ネンド</t>
    </rPh>
    <phoneticPr fontId="2"/>
  </si>
  <si>
    <t>事業内容</t>
    <rPh sb="0" eb="2">
      <t>ジギョウ</t>
    </rPh>
    <rPh sb="2" eb="4">
      <t>ナイヨウ</t>
    </rPh>
    <phoneticPr fontId="2"/>
  </si>
  <si>
    <t>事業費
(千円）</t>
    <rPh sb="0" eb="3">
      <t>ジギョウヒ</t>
    </rPh>
    <rPh sb="5" eb="7">
      <t>センエン</t>
    </rPh>
    <phoneticPr fontId="2"/>
  </si>
  <si>
    <t>国費
(千円）</t>
    <rPh sb="0" eb="2">
      <t>コクヒ</t>
    </rPh>
    <rPh sb="4" eb="6">
      <t>センエン</t>
    </rPh>
    <phoneticPr fontId="2"/>
  </si>
  <si>
    <t>過去に関連事業を実施している場合は、□にチェックを入れること。</t>
    <phoneticPr fontId="2"/>
  </si>
  <si>
    <t>　（３）目標等の達成状況</t>
    <rPh sb="4" eb="6">
      <t>モクヒョウ</t>
    </rPh>
    <rPh sb="6" eb="7">
      <t>トウ</t>
    </rPh>
    <rPh sb="8" eb="10">
      <t>タッセイ</t>
    </rPh>
    <rPh sb="10" eb="12">
      <t>ジョウキョウ</t>
    </rPh>
    <phoneticPr fontId="2"/>
  </si>
  <si>
    <t>設定している目標項目名</t>
    <rPh sb="0" eb="2">
      <t>セッテイ</t>
    </rPh>
    <rPh sb="6" eb="8">
      <t>モクヒョウ</t>
    </rPh>
    <rPh sb="8" eb="11">
      <t>コウモクメイ</t>
    </rPh>
    <phoneticPr fontId="2"/>
  </si>
  <si>
    <t>３年度目
（○年度）</t>
    <rPh sb="1" eb="3">
      <t>ネンド</t>
    </rPh>
    <rPh sb="3" eb="4">
      <t>メ</t>
    </rPh>
    <rPh sb="7" eb="9">
      <t>ネンド</t>
    </rPh>
    <phoneticPr fontId="2"/>
  </si>
  <si>
    <t>４年度目
（○年度）</t>
    <rPh sb="1" eb="3">
      <t>ネンド</t>
    </rPh>
    <rPh sb="3" eb="4">
      <t>メ</t>
    </rPh>
    <rPh sb="7" eb="9">
      <t>ネンド</t>
    </rPh>
    <phoneticPr fontId="2"/>
  </si>
  <si>
    <t>目標年度</t>
    <rPh sb="0" eb="2">
      <t>モクヒョウ</t>
    </rPh>
    <rPh sb="2" eb="4">
      <t>ネンド</t>
    </rPh>
    <phoneticPr fontId="2"/>
  </si>
  <si>
    <t>これまでに実施した事業の目標の設定状況及び達成状況を記載すること。（各事業の目標年度に併せて記載すること）</t>
    <rPh sb="5" eb="7">
      <t>ジッシ</t>
    </rPh>
    <rPh sb="9" eb="11">
      <t>ジギョウ</t>
    </rPh>
    <rPh sb="12" eb="14">
      <t>モクヒョウ</t>
    </rPh>
    <rPh sb="15" eb="17">
      <t>セッテイ</t>
    </rPh>
    <rPh sb="17" eb="19">
      <t>ジョウキョウ</t>
    </rPh>
    <rPh sb="19" eb="20">
      <t>オヨ</t>
    </rPh>
    <rPh sb="21" eb="23">
      <t>タッセイ</t>
    </rPh>
    <rPh sb="23" eb="25">
      <t>ジョウキョウ</t>
    </rPh>
    <rPh sb="26" eb="28">
      <t>キサイ</t>
    </rPh>
    <rPh sb="34" eb="37">
      <t>カクジギョウ</t>
    </rPh>
    <rPh sb="38" eb="40">
      <t>モクヒョウ</t>
    </rPh>
    <rPh sb="40" eb="42">
      <t>ネンド</t>
    </rPh>
    <rPh sb="43" eb="44">
      <t>アワ</t>
    </rPh>
    <rPh sb="46" eb="48">
      <t>キサイ</t>
    </rPh>
    <phoneticPr fontId="2"/>
  </si>
  <si>
    <t>□</t>
    <phoneticPr fontId="2"/>
  </si>
  <si>
    <t>人・農地プランとの関連を確認するため、本申請に係る情報、又は人・農地プランに記載されている情報を</t>
    <phoneticPr fontId="2"/>
  </si>
  <si>
    <t xml:space="preserve">
関係自治体等に提供することに同意する場合は、□にチェックを入れること。</t>
    <phoneticPr fontId="2"/>
  </si>
  <si>
    <t>①</t>
    <phoneticPr fontId="2"/>
  </si>
  <si>
    <t>(ｱ)</t>
    <phoneticPr fontId="2"/>
  </si>
  <si>
    <t>(ｲ)</t>
    <phoneticPr fontId="2"/>
  </si>
  <si>
    <t>(ｳ)</t>
    <phoneticPr fontId="2"/>
  </si>
  <si>
    <t>②</t>
    <phoneticPr fontId="2"/>
  </si>
  <si>
    <t>③</t>
    <phoneticPr fontId="2"/>
  </si>
  <si>
    <t>④</t>
    <phoneticPr fontId="2"/>
  </si>
  <si>
    <t>⑤</t>
    <phoneticPr fontId="2"/>
  </si>
  <si>
    <t>⑥</t>
    <phoneticPr fontId="2"/>
  </si>
  <si>
    <t>⑦</t>
    <phoneticPr fontId="2"/>
  </si>
  <si>
    <t>⑧</t>
    <phoneticPr fontId="2"/>
  </si>
  <si>
    <t>平成２１年度以降の関連事業の実施状況（予定を含む）を記載すること。</t>
    <phoneticPr fontId="2"/>
  </si>
  <si>
    <t>各年度の欄の上段には、事業実施時に設定した計画を記載し、下段には、実績を記載すること。</t>
    <phoneticPr fontId="2"/>
  </si>
  <si>
    <t>設定した目標項目について全て記載すること。</t>
    <phoneticPr fontId="2"/>
  </si>
  <si>
    <t>Ⅲ　被災の証明</t>
    <rPh sb="5" eb="7">
      <t>ショウメイ</t>
    </rPh>
    <phoneticPr fontId="2"/>
  </si>
  <si>
    <t>Ⅳ　園芸施設共済</t>
    <rPh sb="2" eb="4">
      <t>エンゲイ</t>
    </rPh>
    <rPh sb="4" eb="6">
      <t>シセツ</t>
    </rPh>
    <rPh sb="6" eb="8">
      <t>キョウサイ</t>
    </rPh>
    <phoneticPr fontId="2"/>
  </si>
  <si>
    <t>Ⅴ　消費税及び地方消費税の確定申告の状況</t>
    <rPh sb="2" eb="5">
      <t>ショウヒゼイ</t>
    </rPh>
    <rPh sb="5" eb="6">
      <t>オヨ</t>
    </rPh>
    <rPh sb="7" eb="9">
      <t>チホウ</t>
    </rPh>
    <rPh sb="9" eb="12">
      <t>ショウヒゼイ</t>
    </rPh>
    <rPh sb="13" eb="15">
      <t>カクテイ</t>
    </rPh>
    <rPh sb="15" eb="17">
      <t>シンコク</t>
    </rPh>
    <rPh sb="18" eb="20">
      <t>ジョウキョウ</t>
    </rPh>
    <phoneticPr fontId="2"/>
  </si>
  <si>
    <t>Ⅵ　事業内容等</t>
    <rPh sb="2" eb="4">
      <t>ジギョウ</t>
    </rPh>
    <rPh sb="4" eb="6">
      <t>ナイヨウ</t>
    </rPh>
    <rPh sb="6" eb="7">
      <t>トウ</t>
    </rPh>
    <phoneticPr fontId="2"/>
  </si>
  <si>
    <t>Ⅶ　経営体の成果目標</t>
    <rPh sb="2" eb="5">
      <t>ケイエイタイ</t>
    </rPh>
    <rPh sb="6" eb="8">
      <t>セイカ</t>
    </rPh>
    <rPh sb="8" eb="10">
      <t>モクヒョウ</t>
    </rPh>
    <phoneticPr fontId="2"/>
  </si>
  <si>
    <t>Ⅷ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2"/>
  </si>
  <si>
    <t>Ⅸ　関連事業の実施状況</t>
    <rPh sb="2" eb="4">
      <t>カンレン</t>
    </rPh>
    <rPh sb="4" eb="6">
      <t>ジギョウ</t>
    </rPh>
    <rPh sb="7" eb="9">
      <t>ジッシ</t>
    </rPh>
    <rPh sb="9" eb="11">
      <t>ジョウキョウ</t>
    </rPh>
    <phoneticPr fontId="2"/>
  </si>
  <si>
    <t>参考様式２</t>
    <rPh sb="0" eb="2">
      <t>サンコウ</t>
    </rPh>
    <rPh sb="2" eb="4">
      <t>ヨウシキ</t>
    </rPh>
    <phoneticPr fontId="2"/>
  </si>
  <si>
    <t>除税額</t>
    <rPh sb="0" eb="1">
      <t>ジョ</t>
    </rPh>
    <rPh sb="1" eb="2">
      <t>ゼイ</t>
    </rPh>
    <rPh sb="2" eb="3">
      <t>ガク</t>
    </rPh>
    <phoneticPr fontId="2"/>
  </si>
  <si>
    <t>うち国費</t>
    <rPh sb="2" eb="4">
      <t>コクヒ</t>
    </rPh>
    <phoneticPr fontId="2"/>
  </si>
  <si>
    <t>事業費</t>
    <rPh sb="0" eb="3">
      <t>ジギョウヒ</t>
    </rPh>
    <phoneticPr fontId="2"/>
  </si>
  <si>
    <t>原型復旧相当事業費</t>
    <rPh sb="0" eb="2">
      <t>ゲンケイ</t>
    </rPh>
    <rPh sb="2" eb="4">
      <t>フッキュウ</t>
    </rPh>
    <rPh sb="4" eb="6">
      <t>ソウトウ</t>
    </rPh>
    <rPh sb="6" eb="9">
      <t>ジギョウヒ</t>
    </rPh>
    <phoneticPr fontId="2"/>
  </si>
  <si>
    <t>事業費
（円）</t>
    <rPh sb="0" eb="3">
      <t>ジギョウヒ</t>
    </rPh>
    <rPh sb="6" eb="7">
      <t>エン</t>
    </rPh>
    <phoneticPr fontId="2"/>
  </si>
  <si>
    <t>原型復旧
相当事業費
（円）</t>
    <phoneticPr fontId="2"/>
  </si>
  <si>
    <t>Ⅱ類ﾊﾟｲﾌﾟ</t>
    <rPh sb="1" eb="2">
      <t>ルイ</t>
    </rPh>
    <phoneticPr fontId="2"/>
  </si>
  <si>
    <t>担保措置の有無</t>
    <phoneticPr fontId="2"/>
  </si>
  <si>
    <t>原型復旧相当事業費（円）</t>
    <rPh sb="0" eb="2">
      <t>ゲンケイ</t>
    </rPh>
    <rPh sb="2" eb="4">
      <t>フッキュウ</t>
    </rPh>
    <rPh sb="4" eb="6">
      <t>ソウトウ</t>
    </rPh>
    <rPh sb="6" eb="9">
      <t>ジギョウヒ</t>
    </rPh>
    <rPh sb="10" eb="11">
      <t>エン</t>
    </rPh>
    <phoneticPr fontId="2"/>
  </si>
  <si>
    <t>Ｂ</t>
    <phoneticPr fontId="2"/>
  </si>
  <si>
    <t>Ｄ</t>
    <phoneticPr fontId="2"/>
  </si>
  <si>
    <t>都道府県単独事業
Ｆ</t>
    <rPh sb="0" eb="4">
      <t>トドウフケン</t>
    </rPh>
    <rPh sb="4" eb="6">
      <t>タンドク</t>
    </rPh>
    <rPh sb="6" eb="8">
      <t>ジギョウ</t>
    </rPh>
    <phoneticPr fontId="2"/>
  </si>
  <si>
    <t>市町村単独事業
Ｇ</t>
    <rPh sb="0" eb="3">
      <t>シチョウソン</t>
    </rPh>
    <rPh sb="3" eb="5">
      <t>タンドク</t>
    </rPh>
    <rPh sb="5" eb="7">
      <t>ジギョウ</t>
    </rPh>
    <phoneticPr fontId="2"/>
  </si>
  <si>
    <t>Ｈ</t>
    <phoneticPr fontId="2"/>
  </si>
  <si>
    <t>Ｉ</t>
    <phoneticPr fontId="2"/>
  </si>
  <si>
    <r>
      <t>計
Ｅ</t>
    </r>
    <r>
      <rPr>
        <sz val="6"/>
        <rFont val="ＭＳ Ｐ明朝"/>
        <family val="1"/>
        <charset val="128"/>
      </rPr>
      <t>＝Ｆ＋Ｇ＋Ｈ</t>
    </r>
    <rPh sb="0" eb="1">
      <t>ケイ</t>
    </rPh>
    <phoneticPr fontId="2"/>
  </si>
  <si>
    <t>Ｊ＝Ｃ/A</t>
    <phoneticPr fontId="2"/>
  </si>
  <si>
    <t>Ｋ</t>
    <phoneticPr fontId="2"/>
  </si>
  <si>
    <t>別紙様式第１－１号</t>
    <rPh sb="0" eb="2">
      <t>ベッシ</t>
    </rPh>
    <rPh sb="2" eb="4">
      <t>ヨウシキ</t>
    </rPh>
    <rPh sb="4" eb="5">
      <t>ダイ</t>
    </rPh>
    <rPh sb="8" eb="9">
      <t>ゴウ</t>
    </rPh>
    <phoneticPr fontId="2"/>
  </si>
  <si>
    <t>平成２７年度経営体育成支援計画書</t>
    <rPh sb="0" eb="2">
      <t>ヘイセイ</t>
    </rPh>
    <rPh sb="4" eb="6">
      <t>ネンド</t>
    </rPh>
    <rPh sb="6" eb="9">
      <t>ケイエイタイ</t>
    </rPh>
    <rPh sb="9" eb="11">
      <t>イクセイ</t>
    </rPh>
    <rPh sb="11" eb="13">
      <t>シエン</t>
    </rPh>
    <rPh sb="13" eb="16">
      <t>ケイカクショ</t>
    </rPh>
    <phoneticPr fontId="2"/>
  </si>
  <si>
    <t>適切な人・農地プランにおける事業</t>
    <rPh sb="0" eb="2">
      <t>テキセツ</t>
    </rPh>
    <rPh sb="3" eb="4">
      <t>ヒト</t>
    </rPh>
    <rPh sb="5" eb="7">
      <t>ノウチ</t>
    </rPh>
    <rPh sb="14" eb="16">
      <t>ジギョウ</t>
    </rPh>
    <phoneticPr fontId="2"/>
  </si>
  <si>
    <t>農地中間管理事業における事業</t>
    <rPh sb="0" eb="2">
      <t>ノウチ</t>
    </rPh>
    <rPh sb="2" eb="4">
      <t>チュウカン</t>
    </rPh>
    <rPh sb="4" eb="6">
      <t>カンリ</t>
    </rPh>
    <rPh sb="6" eb="8">
      <t>ジギョウ</t>
    </rPh>
    <rPh sb="12" eb="14">
      <t>ジギョウ</t>
    </rPh>
    <phoneticPr fontId="2"/>
  </si>
  <si>
    <t>該当する項目の□にチェックを入れる。</t>
    <phoneticPr fontId="2"/>
  </si>
  <si>
    <t>都道府県名</t>
    <rPh sb="0" eb="4">
      <t>トドウフケン</t>
    </rPh>
    <rPh sb="4" eb="5">
      <t>メイ</t>
    </rPh>
    <phoneticPr fontId="2"/>
  </si>
  <si>
    <t>市町村名</t>
    <rPh sb="0" eb="3">
      <t>シチョウソン</t>
    </rPh>
    <rPh sb="3" eb="4">
      <t>メイ</t>
    </rPh>
    <phoneticPr fontId="2"/>
  </si>
  <si>
    <t>地区名</t>
    <rPh sb="0" eb="2">
      <t>チク</t>
    </rPh>
    <rPh sb="2" eb="3">
      <t>メイ</t>
    </rPh>
    <phoneticPr fontId="2"/>
  </si>
  <si>
    <t>事業実施年度</t>
    <rPh sb="0" eb="2">
      <t>ジギョウ</t>
    </rPh>
    <rPh sb="2" eb="4">
      <t>ジッシ</t>
    </rPh>
    <rPh sb="4" eb="6">
      <t>ネンド</t>
    </rPh>
    <phoneticPr fontId="2"/>
  </si>
  <si>
    <t>事業実施主体</t>
    <rPh sb="0" eb="2">
      <t>ジギョウ</t>
    </rPh>
    <rPh sb="2" eb="4">
      <t>ジッシ</t>
    </rPh>
    <rPh sb="4" eb="6">
      <t>シュタイ</t>
    </rPh>
    <phoneticPr fontId="2"/>
  </si>
  <si>
    <t>Ⅰ　事業実施地区の成果目標</t>
    <rPh sb="2" eb="4">
      <t>ジギョウ</t>
    </rPh>
    <rPh sb="4" eb="6">
      <t>ジッシ</t>
    </rPh>
    <rPh sb="6" eb="8">
      <t>チク</t>
    </rPh>
    <rPh sb="9" eb="11">
      <t>セイカ</t>
    </rPh>
    <rPh sb="11" eb="13">
      <t>モクヒョウ</t>
    </rPh>
    <phoneticPr fontId="2"/>
  </si>
  <si>
    <t>（単位：人、経営体）</t>
    <rPh sb="1" eb="3">
      <t>タンイ</t>
    </rPh>
    <rPh sb="6" eb="9">
      <t>ケイエイタイ</t>
    </rPh>
    <phoneticPr fontId="2"/>
  </si>
  <si>
    <t>成果目標項目</t>
    <rPh sb="0" eb="2">
      <t>セイカ</t>
    </rPh>
    <rPh sb="2" eb="4">
      <t>モクヒョウ</t>
    </rPh>
    <rPh sb="4" eb="6">
      <t>コウモク</t>
    </rPh>
    <phoneticPr fontId="2"/>
  </si>
  <si>
    <t>1年度目</t>
    <rPh sb="1" eb="3">
      <t>ネンド</t>
    </rPh>
    <rPh sb="3" eb="4">
      <t>メ</t>
    </rPh>
    <phoneticPr fontId="2"/>
  </si>
  <si>
    <t>2年度目</t>
    <rPh sb="1" eb="3">
      <t>ネンド</t>
    </rPh>
    <rPh sb="3" eb="4">
      <t>メ</t>
    </rPh>
    <phoneticPr fontId="2"/>
  </si>
  <si>
    <t>（○年度）</t>
    <rPh sb="2" eb="4">
      <t>ネンド</t>
    </rPh>
    <phoneticPr fontId="2"/>
  </si>
  <si>
    <t>（３年度目）</t>
    <phoneticPr fontId="2"/>
  </si>
  <si>
    <t>農業の６次産業化</t>
    <rPh sb="0" eb="2">
      <t>ノウギョウ</t>
    </rPh>
    <phoneticPr fontId="2"/>
  </si>
  <si>
    <t>経営コストの縮減</t>
    <rPh sb="0" eb="2">
      <t>ケイエイ</t>
    </rPh>
    <rPh sb="6" eb="8">
      <t>シュクゲン</t>
    </rPh>
    <phoneticPr fontId="2"/>
  </si>
  <si>
    <t>(注)</t>
    <rPh sb="1" eb="2">
      <t>チュウ</t>
    </rPh>
    <phoneticPr fontId="2"/>
  </si>
  <si>
    <t>経営体調書において、各経営体が設定した項目について、各項目の延べ経営体数を設定すること。</t>
    <phoneticPr fontId="2"/>
  </si>
  <si>
    <t>〔目標設定の考え方及び事後評価の具体的な検証方法〕</t>
    <rPh sb="1" eb="3">
      <t>モクヒョウ</t>
    </rPh>
    <rPh sb="3" eb="5">
      <t>セッテイ</t>
    </rPh>
    <rPh sb="6" eb="7">
      <t>カンガ</t>
    </rPh>
    <rPh sb="8" eb="9">
      <t>カタ</t>
    </rPh>
    <rPh sb="9" eb="10">
      <t>オヨ</t>
    </rPh>
    <rPh sb="11" eb="13">
      <t>ジゴ</t>
    </rPh>
    <rPh sb="13" eb="15">
      <t>ヒョウカ</t>
    </rPh>
    <rPh sb="16" eb="19">
      <t>グタイテキ</t>
    </rPh>
    <rPh sb="20" eb="22">
      <t>ケンショウ</t>
    </rPh>
    <rPh sb="22" eb="24">
      <t>ホウホウ</t>
    </rPh>
    <phoneticPr fontId="2"/>
  </si>
  <si>
    <t>目標設定の考え方</t>
    <phoneticPr fontId="2"/>
  </si>
  <si>
    <t>事後評価の検証方法</t>
    <rPh sb="0" eb="2">
      <t>ジゴ</t>
    </rPh>
    <rPh sb="2" eb="4">
      <t>ヒョウカ</t>
    </rPh>
    <rPh sb="5" eb="7">
      <t>ケンショウ</t>
    </rPh>
    <rPh sb="7" eb="9">
      <t>ホウホウ</t>
    </rPh>
    <phoneticPr fontId="2"/>
  </si>
  <si>
    <t>(注)　</t>
    <phoneticPr fontId="2"/>
  </si>
  <si>
    <t>地区の成果目標を設定した項目について、人・農地プランの内容（地域の担い手の育成や農地利用集積の方向等）を踏まえた目標設定の考え方及び事後評価の検証方法について具体的に記載すること。</t>
    <phoneticPr fontId="2"/>
  </si>
  <si>
    <t>Ⅱ　施設整備計画</t>
    <rPh sb="2" eb="4">
      <t>シセツ</t>
    </rPh>
    <rPh sb="4" eb="6">
      <t>セイビ</t>
    </rPh>
    <rPh sb="6" eb="8">
      <t>ケイカク</t>
    </rPh>
    <phoneticPr fontId="2"/>
  </si>
  <si>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2"/>
  </si>
  <si>
    <t>（単位：円）</t>
    <rPh sb="1" eb="3">
      <t>タンイ</t>
    </rPh>
    <rPh sb="4" eb="5">
      <t>エン</t>
    </rPh>
    <phoneticPr fontId="2"/>
  </si>
  <si>
    <t>区　　　分</t>
    <rPh sb="0" eb="1">
      <t>ク</t>
    </rPh>
    <rPh sb="4" eb="5">
      <t>ブン</t>
    </rPh>
    <phoneticPr fontId="2"/>
  </si>
  <si>
    <t>事業費</t>
    <rPh sb="0" eb="3">
      <t>ジギョウヒヒ</t>
    </rPh>
    <phoneticPr fontId="2"/>
  </si>
  <si>
    <t>負担区分</t>
    <rPh sb="0" eb="2">
      <t>フタン</t>
    </rPh>
    <rPh sb="2" eb="4">
      <t>クブン</t>
    </rPh>
    <phoneticPr fontId="2"/>
  </si>
  <si>
    <t>備　　考</t>
    <rPh sb="0" eb="1">
      <t>ソナエ</t>
    </rPh>
    <rPh sb="3" eb="4">
      <t>コウ</t>
    </rPh>
    <phoneticPr fontId="2"/>
  </si>
  <si>
    <t>補助金</t>
    <rPh sb="0" eb="3">
      <t>ホジョキン</t>
    </rPh>
    <phoneticPr fontId="2"/>
  </si>
  <si>
    <t>都道
府県費</t>
    <rPh sb="0" eb="2">
      <t>トドウ</t>
    </rPh>
    <rPh sb="3" eb="5">
      <t>フケン</t>
    </rPh>
    <rPh sb="5" eb="6">
      <t>ヒ</t>
    </rPh>
    <phoneticPr fontId="2"/>
  </si>
  <si>
    <t>市町村費</t>
    <rPh sb="0" eb="3">
      <t>シチョウソン</t>
    </rPh>
    <rPh sb="3" eb="4">
      <t>ヒ</t>
    </rPh>
    <phoneticPr fontId="2"/>
  </si>
  <si>
    <t>対象経営体負担経費</t>
    <rPh sb="0" eb="2">
      <t>タイショウ</t>
    </rPh>
    <rPh sb="2" eb="4">
      <t>ケイエイ</t>
    </rPh>
    <rPh sb="4" eb="5">
      <t>タイ</t>
    </rPh>
    <rPh sb="5" eb="7">
      <t>フタン</t>
    </rPh>
    <rPh sb="7" eb="9">
      <t>ケイヒ</t>
    </rPh>
    <phoneticPr fontId="2"/>
  </si>
  <si>
    <t>G=A+B+C
+D+E+F</t>
    <phoneticPr fontId="2"/>
  </si>
  <si>
    <t>自己負担</t>
    <rPh sb="0" eb="2">
      <t>ジコ</t>
    </rPh>
    <rPh sb="2" eb="4">
      <t>フタン</t>
    </rPh>
    <phoneticPr fontId="2"/>
  </si>
  <si>
    <t>A</t>
    <phoneticPr fontId="2"/>
  </si>
  <si>
    <t>B</t>
    <phoneticPr fontId="2"/>
  </si>
  <si>
    <t>C</t>
    <phoneticPr fontId="2"/>
  </si>
  <si>
    <t>D</t>
    <phoneticPr fontId="2"/>
  </si>
  <si>
    <t>E</t>
    <phoneticPr fontId="2"/>
  </si>
  <si>
    <t>F</t>
    <phoneticPr fontId="2"/>
  </si>
  <si>
    <t>融資主体型補助事業</t>
    <rPh sb="0" eb="2">
      <t>ユウシ</t>
    </rPh>
    <rPh sb="2" eb="4">
      <t>シュタイ</t>
    </rPh>
    <rPh sb="4" eb="5">
      <t>ガタ</t>
    </rPh>
    <rPh sb="5" eb="7">
      <t>ホジョ</t>
    </rPh>
    <rPh sb="7" eb="9">
      <t>ジギョウ</t>
    </rPh>
    <phoneticPr fontId="2"/>
  </si>
  <si>
    <t>経営体</t>
    <rPh sb="0" eb="3">
      <t>ケイエイタイ</t>
    </rPh>
    <phoneticPr fontId="2"/>
  </si>
  <si>
    <t>追加的信用供与補助事業</t>
    <rPh sb="0" eb="3">
      <t>ツイカテキ</t>
    </rPh>
    <rPh sb="3" eb="5">
      <t>シンヨウ</t>
    </rPh>
    <rPh sb="5" eb="7">
      <t>キョウヨ</t>
    </rPh>
    <rPh sb="7" eb="9">
      <t>ホジョ</t>
    </rPh>
    <rPh sb="9" eb="11">
      <t>ジギョウ</t>
    </rPh>
    <phoneticPr fontId="2"/>
  </si>
  <si>
    <t>保証希望融資額：</t>
    <rPh sb="0" eb="2">
      <t>ホショウ</t>
    </rPh>
    <rPh sb="2" eb="4">
      <t>キボウ</t>
    </rPh>
    <rPh sb="4" eb="7">
      <t>ユウシガク</t>
    </rPh>
    <phoneticPr fontId="2"/>
  </si>
  <si>
    <t>円</t>
    <rPh sb="0" eb="1">
      <t>エン</t>
    </rPh>
    <phoneticPr fontId="2"/>
  </si>
  <si>
    <t>（別添２）経営体調書を添付すること。</t>
    <phoneticPr fontId="2"/>
  </si>
  <si>
    <t>２　附帯事務費</t>
    <rPh sb="2" eb="4">
      <t>フタイ</t>
    </rPh>
    <rPh sb="4" eb="7">
      <t>ジムヒ</t>
    </rPh>
    <phoneticPr fontId="2"/>
  </si>
  <si>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2"/>
  </si>
  <si>
    <t>Z=a+b
+c+d</t>
    <phoneticPr fontId="2"/>
  </si>
  <si>
    <t>a</t>
    <phoneticPr fontId="2"/>
  </si>
  <si>
    <t>b</t>
    <phoneticPr fontId="2"/>
  </si>
  <si>
    <t>c</t>
    <phoneticPr fontId="2"/>
  </si>
  <si>
    <t>d</t>
    <phoneticPr fontId="2"/>
  </si>
  <si>
    <t>市町村附帯事務費</t>
    <rPh sb="0" eb="3">
      <t>シチョウソン</t>
    </rPh>
    <rPh sb="3" eb="5">
      <t>フタイ</t>
    </rPh>
    <rPh sb="5" eb="8">
      <t>ジムヒ</t>
    </rPh>
    <phoneticPr fontId="2"/>
  </si>
  <si>
    <t>［推進事務費の具体的内容］</t>
    <rPh sb="1" eb="3">
      <t>スイシン</t>
    </rPh>
    <rPh sb="3" eb="6">
      <t>ジムヒ</t>
    </rPh>
    <rPh sb="7" eb="10">
      <t>グタイテキ</t>
    </rPh>
    <rPh sb="10" eb="12">
      <t>ナイヨウ</t>
    </rPh>
    <phoneticPr fontId="2"/>
  </si>
  <si>
    <t>具体的な使途</t>
    <rPh sb="0" eb="3">
      <t>グタイテキ</t>
    </rPh>
    <rPh sb="4" eb="6">
      <t>シト</t>
    </rPh>
    <phoneticPr fontId="2"/>
  </si>
  <si>
    <t>Ⅲ　事業実施主体の概要</t>
    <rPh sb="2" eb="4">
      <t>ジギョウ</t>
    </rPh>
    <rPh sb="4" eb="6">
      <t>ジッシ</t>
    </rPh>
    <rPh sb="6" eb="8">
      <t>シュタイ</t>
    </rPh>
    <rPh sb="9" eb="11">
      <t>ガイヨウ</t>
    </rPh>
    <phoneticPr fontId="2"/>
  </si>
  <si>
    <t>代表者名</t>
    <rPh sb="0" eb="3">
      <t>ダイヒョウシャ</t>
    </rPh>
    <rPh sb="3" eb="4">
      <t>メイ</t>
    </rPh>
    <phoneticPr fontId="2"/>
  </si>
  <si>
    <t>事務局担当部局</t>
    <rPh sb="0" eb="3">
      <t>ジムキョク</t>
    </rPh>
    <rPh sb="3" eb="5">
      <t>タントウ</t>
    </rPh>
    <rPh sb="5" eb="7">
      <t>ブキョク</t>
    </rPh>
    <phoneticPr fontId="2"/>
  </si>
  <si>
    <t>事務責任者</t>
    <rPh sb="0" eb="2">
      <t>ジム</t>
    </rPh>
    <rPh sb="2" eb="5">
      <t>セキニンシャ</t>
    </rPh>
    <phoneticPr fontId="2"/>
  </si>
  <si>
    <t>（役職）</t>
    <rPh sb="1" eb="3">
      <t>ヤクショク</t>
    </rPh>
    <phoneticPr fontId="2"/>
  </si>
  <si>
    <t>（氏名）</t>
    <rPh sb="1" eb="3">
      <t>シメイ</t>
    </rPh>
    <phoneticPr fontId="2"/>
  </si>
  <si>
    <t>電話・ファックス</t>
    <rPh sb="0" eb="2">
      <t>デンワ</t>
    </rPh>
    <phoneticPr fontId="2"/>
  </si>
  <si>
    <t>ＴＥＬ</t>
    <phoneticPr fontId="2"/>
  </si>
  <si>
    <t>事務担当者</t>
    <rPh sb="0" eb="2">
      <t>ジム</t>
    </rPh>
    <rPh sb="2" eb="5">
      <t>タントウシャ</t>
    </rPh>
    <phoneticPr fontId="2"/>
  </si>
  <si>
    <t>ＦＡＸ</t>
    <phoneticPr fontId="2"/>
  </si>
  <si>
    <t>Ⅳ　市町村域を超える場合の調整</t>
    <rPh sb="2" eb="6">
      <t>シチョウソンイキ</t>
    </rPh>
    <rPh sb="7" eb="8">
      <t>コ</t>
    </rPh>
    <rPh sb="10" eb="12">
      <t>バアイ</t>
    </rPh>
    <rPh sb="13" eb="15">
      <t>チョウセイ</t>
    </rPh>
    <phoneticPr fontId="2"/>
  </si>
  <si>
    <t>□</t>
    <phoneticPr fontId="2"/>
  </si>
  <si>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2"/>
  </si>
  <si>
    <t>調整内容等について</t>
    <rPh sb="0" eb="2">
      <t>チョウセイ</t>
    </rPh>
    <rPh sb="2" eb="4">
      <t>ナイヨウ</t>
    </rPh>
    <rPh sb="4" eb="5">
      <t>トウ</t>
    </rPh>
    <phoneticPr fontId="2"/>
  </si>
  <si>
    <t>（注）市町村域を超えて実施している場合に関係自治体と調整した場合に□にチェックを入れること。</t>
    <rPh sb="1" eb="2">
      <t>チュウ</t>
    </rPh>
    <rPh sb="3" eb="7">
      <t>シチョウソンイキ</t>
    </rPh>
    <rPh sb="8" eb="9">
      <t>コ</t>
    </rPh>
    <rPh sb="11" eb="13">
      <t>ジッシ</t>
    </rPh>
    <rPh sb="17" eb="19">
      <t>バアイ</t>
    </rPh>
    <rPh sb="20" eb="22">
      <t>カンケイ</t>
    </rPh>
    <rPh sb="22" eb="25">
      <t>ジチタイ</t>
    </rPh>
    <rPh sb="26" eb="28">
      <t>チョウセイ</t>
    </rPh>
    <rPh sb="30" eb="32">
      <t>バアイ</t>
    </rPh>
    <rPh sb="40" eb="41">
      <t>イ</t>
    </rPh>
    <phoneticPr fontId="2"/>
  </si>
  <si>
    <t>〔添付資料〕</t>
    <rPh sb="1" eb="3">
      <t>テンプ</t>
    </rPh>
    <rPh sb="3" eb="5">
      <t>シリョウ</t>
    </rPh>
    <phoneticPr fontId="2"/>
  </si>
  <si>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2"/>
  </si>
  <si>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2"/>
  </si>
  <si>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2"/>
  </si>
  <si>
    <t>４．計画位置図</t>
    <rPh sb="2" eb="4">
      <t>ケイカク</t>
    </rPh>
    <rPh sb="4" eb="6">
      <t>イチ</t>
    </rPh>
    <rPh sb="6" eb="7">
      <t>ズ</t>
    </rPh>
    <phoneticPr fontId="2"/>
  </si>
  <si>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2"/>
  </si>
  <si>
    <t>（１）実施地区を黒色の実線で囲む。</t>
    <rPh sb="3" eb="5">
      <t>ジッシ</t>
    </rPh>
    <rPh sb="5" eb="7">
      <t>チク</t>
    </rPh>
    <rPh sb="8" eb="10">
      <t>クロイロ</t>
    </rPh>
    <rPh sb="11" eb="13">
      <t>ジッセン</t>
    </rPh>
    <rPh sb="14" eb="15">
      <t>カコ</t>
    </rPh>
    <phoneticPr fontId="2"/>
  </si>
  <si>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2"/>
  </si>
  <si>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2"/>
  </si>
  <si>
    <t>（４）農業用機械・施設の施行位置は、設置場所（機械については保管場所）を事業ごとの色で図示する。</t>
    <rPh sb="3" eb="6">
      <t>ノウギョウヨウ</t>
    </rPh>
    <rPh sb="6" eb="8">
      <t>キカイ</t>
    </rPh>
    <rPh sb="9" eb="11">
      <t>シセツ</t>
    </rPh>
    <rPh sb="12" eb="14">
      <t>セコウ</t>
    </rPh>
    <rPh sb="14" eb="16">
      <t>イチ</t>
    </rPh>
    <rPh sb="18" eb="20">
      <t>セッチ</t>
    </rPh>
    <rPh sb="20" eb="22">
      <t>バショ</t>
    </rPh>
    <rPh sb="23" eb="25">
      <t>キカイ</t>
    </rPh>
    <rPh sb="30" eb="32">
      <t>ホカン</t>
    </rPh>
    <rPh sb="32" eb="34">
      <t>バショ</t>
    </rPh>
    <rPh sb="36" eb="38">
      <t>ジギョウ</t>
    </rPh>
    <rPh sb="41" eb="42">
      <t>イロ</t>
    </rPh>
    <rPh sb="43" eb="45">
      <t>ズシ</t>
    </rPh>
    <phoneticPr fontId="2"/>
  </si>
  <si>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2"/>
  </si>
  <si>
    <t>５．対象経営体が法人、特定農業団体、集落営農組織その他任意団体の場合は、当該団体の定款、規約、構成員の状況及びその他経営状況が分かる資料。また、女性経営体の場合は、助成対象者である女性経営体が要件を満たしていることが分かる資料、過去に国庫補助事業や地方公共団体単独事業を利用せずに融資を活用して著しい経営改善を達成した者の場合は、要件を満たしていることが分かる資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rPh sb="66" eb="68">
      <t>シリョウ</t>
    </rPh>
    <rPh sb="72" eb="74">
      <t>ジョセイ</t>
    </rPh>
    <rPh sb="74" eb="76">
      <t>ケイエイ</t>
    </rPh>
    <rPh sb="76" eb="77">
      <t>タイ</t>
    </rPh>
    <rPh sb="78" eb="80">
      <t>バアイ</t>
    </rPh>
    <rPh sb="82" eb="84">
      <t>ジョセイ</t>
    </rPh>
    <rPh sb="84" eb="87">
      <t>タイショウシャ</t>
    </rPh>
    <rPh sb="90" eb="92">
      <t>ジョセイ</t>
    </rPh>
    <rPh sb="92" eb="95">
      <t>ケイエイタイ</t>
    </rPh>
    <rPh sb="96" eb="98">
      <t>ヨウケン</t>
    </rPh>
    <rPh sb="99" eb="100">
      <t>ミ</t>
    </rPh>
    <rPh sb="108" eb="109">
      <t>ワ</t>
    </rPh>
    <rPh sb="111" eb="113">
      <t>シリョウ</t>
    </rPh>
    <rPh sb="114" eb="116">
      <t>カコ</t>
    </rPh>
    <rPh sb="117" eb="119">
      <t>コッコ</t>
    </rPh>
    <rPh sb="119" eb="123">
      <t>ホジョジギョウ</t>
    </rPh>
    <rPh sb="124" eb="126">
      <t>チホウ</t>
    </rPh>
    <rPh sb="126" eb="128">
      <t>コウキョウ</t>
    </rPh>
    <rPh sb="128" eb="130">
      <t>ダンタイ</t>
    </rPh>
    <rPh sb="130" eb="132">
      <t>タンドク</t>
    </rPh>
    <rPh sb="132" eb="134">
      <t>ジギョウ</t>
    </rPh>
    <rPh sb="135" eb="137">
      <t>リヨウ</t>
    </rPh>
    <rPh sb="140" eb="142">
      <t>ユウシ</t>
    </rPh>
    <rPh sb="143" eb="145">
      <t>カツヨウ</t>
    </rPh>
    <rPh sb="147" eb="148">
      <t>イチジル</t>
    </rPh>
    <rPh sb="150" eb="152">
      <t>ケイエイ</t>
    </rPh>
    <rPh sb="152" eb="154">
      <t>カイゼン</t>
    </rPh>
    <rPh sb="155" eb="157">
      <t>タッセイ</t>
    </rPh>
    <rPh sb="159" eb="160">
      <t>モノ</t>
    </rPh>
    <rPh sb="161" eb="163">
      <t>バアイ</t>
    </rPh>
    <rPh sb="165" eb="167">
      <t>ヨウケン</t>
    </rPh>
    <rPh sb="168" eb="169">
      <t>ミ</t>
    </rPh>
    <rPh sb="177" eb="178">
      <t>ワ</t>
    </rPh>
    <rPh sb="180" eb="182">
      <t>シリョウ</t>
    </rPh>
    <phoneticPr fontId="2"/>
  </si>
  <si>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2"/>
  </si>
  <si>
    <t>７．事業実施地区の人・農地プラン</t>
    <rPh sb="2" eb="4">
      <t>ジギョウ</t>
    </rPh>
    <rPh sb="4" eb="6">
      <t>ジッシ</t>
    </rPh>
    <rPh sb="6" eb="8">
      <t>チク</t>
    </rPh>
    <rPh sb="9" eb="10">
      <t>ヒト</t>
    </rPh>
    <rPh sb="11" eb="13">
      <t>ノウチ</t>
    </rPh>
    <phoneticPr fontId="2"/>
  </si>
  <si>
    <t>　　人・農地プランの作成に当たって地域の話合い等の状況や今後の予定等が分かる資料</t>
    <rPh sb="2" eb="3">
      <t>ヒト</t>
    </rPh>
    <rPh sb="4" eb="6">
      <t>ノウチ</t>
    </rPh>
    <rPh sb="10" eb="12">
      <t>サクセイ</t>
    </rPh>
    <rPh sb="13" eb="14">
      <t>ア</t>
    </rPh>
    <rPh sb="17" eb="19">
      <t>チイキ</t>
    </rPh>
    <rPh sb="20" eb="21">
      <t>ハナ</t>
    </rPh>
    <rPh sb="21" eb="22">
      <t>ア</t>
    </rPh>
    <rPh sb="23" eb="24">
      <t>トウ</t>
    </rPh>
    <rPh sb="25" eb="27">
      <t>ジョウキョウ</t>
    </rPh>
    <rPh sb="28" eb="30">
      <t>コンゴ</t>
    </rPh>
    <rPh sb="31" eb="33">
      <t>ヨテイ</t>
    </rPh>
    <rPh sb="33" eb="34">
      <t>トウ</t>
    </rPh>
    <rPh sb="35" eb="36">
      <t>ワ</t>
    </rPh>
    <rPh sb="38" eb="40">
      <t>シリョウ</t>
    </rPh>
    <phoneticPr fontId="2"/>
  </si>
  <si>
    <t>８．その他都道府県知事が必要と認める資料</t>
    <rPh sb="4" eb="5">
      <t>タ</t>
    </rPh>
    <rPh sb="5" eb="9">
      <t>トドウフケン</t>
    </rPh>
    <rPh sb="9" eb="11">
      <t>チジ</t>
    </rPh>
    <rPh sb="12" eb="14">
      <t>ヒツヨウ</t>
    </rPh>
    <rPh sb="15" eb="16">
      <t>ミト</t>
    </rPh>
    <rPh sb="18" eb="20">
      <t>シリョウ</t>
    </rPh>
    <phoneticPr fontId="2"/>
  </si>
  <si>
    <t>別紙様式第１－１号別添１</t>
    <rPh sb="0" eb="2">
      <t>ベッシ</t>
    </rPh>
    <rPh sb="2" eb="4">
      <t>ヨウシキ</t>
    </rPh>
    <rPh sb="4" eb="5">
      <t>ダイ</t>
    </rPh>
    <rPh sb="8" eb="9">
      <t>ゴウ</t>
    </rPh>
    <rPh sb="9" eb="11">
      <t>ベッテン</t>
    </rPh>
    <phoneticPr fontId="2"/>
  </si>
  <si>
    <t>予算の配分基準ポイント</t>
    <rPh sb="0" eb="2">
      <t>ヨサン</t>
    </rPh>
    <rPh sb="3" eb="5">
      <t>ハイブン</t>
    </rPh>
    <rPh sb="5" eb="7">
      <t>キジュン</t>
    </rPh>
    <phoneticPr fontId="2"/>
  </si>
  <si>
    <t>配分基準項目</t>
    <rPh sb="0" eb="2">
      <t>ハイブン</t>
    </rPh>
    <rPh sb="2" eb="4">
      <t>キジュン</t>
    </rPh>
    <rPh sb="4" eb="6">
      <t>コウモク</t>
    </rPh>
    <phoneticPr fontId="2"/>
  </si>
  <si>
    <t>助成対象者数
Ａ</t>
    <rPh sb="0" eb="2">
      <t>ジョセイ</t>
    </rPh>
    <rPh sb="2" eb="5">
      <t>タイショウシャ</t>
    </rPh>
    <rPh sb="5" eb="6">
      <t>スウ</t>
    </rPh>
    <phoneticPr fontId="2"/>
  </si>
  <si>
    <t>点数
Ｂ</t>
    <rPh sb="0" eb="2">
      <t>テンスウ</t>
    </rPh>
    <phoneticPr fontId="2"/>
  </si>
  <si>
    <t>ポイント
C=Ａ×Ｂ</t>
    <phoneticPr fontId="2"/>
  </si>
  <si>
    <t>①</t>
    <phoneticPr fontId="2"/>
  </si>
  <si>
    <t>　事業実施前３年度内に経営面積の拡大に取り組み、３年前より経営面積が拡大しており、アからウまでのいずれかの取組に該当している。</t>
    <rPh sb="53" eb="55">
      <t>トリクミ</t>
    </rPh>
    <rPh sb="56" eb="58">
      <t>ガイトウ</t>
    </rPh>
    <phoneticPr fontId="2"/>
  </si>
  <si>
    <t>ア　農地中間管理機構、農地利用集積円滑化団体又は農地保有合理化法人から賃借権等の設定等を受けている、又は、目標年度に現状より４ha以上の経営面積の拡大を行うこととしている。</t>
    <rPh sb="2" eb="4">
      <t>ノウチ</t>
    </rPh>
    <rPh sb="4" eb="6">
      <t>チュウカン</t>
    </rPh>
    <rPh sb="6" eb="8">
      <t>カンリ</t>
    </rPh>
    <rPh sb="8" eb="10">
      <t>キコウ</t>
    </rPh>
    <rPh sb="11" eb="13">
      <t>ノウチ</t>
    </rPh>
    <rPh sb="13" eb="15">
      <t>リヨウ</t>
    </rPh>
    <rPh sb="15" eb="17">
      <t>シュウセキ</t>
    </rPh>
    <rPh sb="17" eb="20">
      <t>エンカツカ</t>
    </rPh>
    <rPh sb="20" eb="22">
      <t>ダンタイ</t>
    </rPh>
    <rPh sb="22" eb="23">
      <t>マタ</t>
    </rPh>
    <rPh sb="24" eb="26">
      <t>ノウチ</t>
    </rPh>
    <rPh sb="26" eb="28">
      <t>ホユウ</t>
    </rPh>
    <rPh sb="28" eb="31">
      <t>ゴウリカ</t>
    </rPh>
    <rPh sb="31" eb="33">
      <t>ホウジン</t>
    </rPh>
    <rPh sb="35" eb="38">
      <t>チンシャクケン</t>
    </rPh>
    <rPh sb="38" eb="39">
      <t>トウ</t>
    </rPh>
    <rPh sb="40" eb="42">
      <t>セッテイ</t>
    </rPh>
    <rPh sb="42" eb="43">
      <t>トウ</t>
    </rPh>
    <rPh sb="44" eb="45">
      <t>ウ</t>
    </rPh>
    <rPh sb="50" eb="51">
      <t>マタ</t>
    </rPh>
    <rPh sb="53" eb="55">
      <t>モクヒョウ</t>
    </rPh>
    <rPh sb="55" eb="57">
      <t>ネンド</t>
    </rPh>
    <rPh sb="58" eb="60">
      <t>ゲンジョウ</t>
    </rPh>
    <rPh sb="65" eb="67">
      <t>イジョウ</t>
    </rPh>
    <rPh sb="68" eb="70">
      <t>ケイエイ</t>
    </rPh>
    <rPh sb="70" eb="72">
      <t>メンセキ</t>
    </rPh>
    <rPh sb="73" eb="75">
      <t>カクダイ</t>
    </rPh>
    <rPh sb="76" eb="77">
      <t>オコナ</t>
    </rPh>
    <phoneticPr fontId="2"/>
  </si>
  <si>
    <t>１経営体
につき３点</t>
    <rPh sb="1" eb="4">
      <t>ケイエイタイ</t>
    </rPh>
    <rPh sb="9" eb="10">
      <t>テン</t>
    </rPh>
    <phoneticPr fontId="2"/>
  </si>
  <si>
    <t>イ　目標年度に現状より２ha以上の経営面積の拡大を行うこととしている。</t>
    <phoneticPr fontId="2"/>
  </si>
  <si>
    <t>１経営体
につき２点</t>
    <rPh sb="1" eb="4">
      <t>ケイエイタイ</t>
    </rPh>
    <rPh sb="9" eb="10">
      <t>テン</t>
    </rPh>
    <phoneticPr fontId="2"/>
  </si>
  <si>
    <t>ウ　上記ア及びイに該当しない経営体で、目標年度に現状より経営面積の拡大を行うこととしている。</t>
    <rPh sb="2" eb="4">
      <t>ジョウキ</t>
    </rPh>
    <rPh sb="5" eb="6">
      <t>オヨ</t>
    </rPh>
    <rPh sb="9" eb="11">
      <t>ガイトウ</t>
    </rPh>
    <rPh sb="14" eb="17">
      <t>ケイエイタイ</t>
    </rPh>
    <phoneticPr fontId="2"/>
  </si>
  <si>
    <t>１経営体
につき１点</t>
    <rPh sb="1" eb="4">
      <t>ケイエイタイ</t>
    </rPh>
    <rPh sb="9" eb="10">
      <t>テン</t>
    </rPh>
    <phoneticPr fontId="2"/>
  </si>
  <si>
    <t>②</t>
    <phoneticPr fontId="2"/>
  </si>
  <si>
    <t>　事業実施前３年度内に、それまで過去１年以上作付けが行われていない農地を対象として、所有権の移転又は使用貸借等を行い、現在、当該農地を活用している。</t>
    <rPh sb="1" eb="3">
      <t>ジギョウ</t>
    </rPh>
    <rPh sb="3" eb="6">
      <t>ジッシマエ</t>
    </rPh>
    <rPh sb="7" eb="10">
      <t>ネンドナイ</t>
    </rPh>
    <rPh sb="16" eb="18">
      <t>カコ</t>
    </rPh>
    <rPh sb="19" eb="22">
      <t>ネンイジョウ</t>
    </rPh>
    <rPh sb="22" eb="24">
      <t>サクツ</t>
    </rPh>
    <rPh sb="26" eb="27">
      <t>オコナ</t>
    </rPh>
    <rPh sb="33" eb="35">
      <t>ノウチ</t>
    </rPh>
    <rPh sb="36" eb="38">
      <t>タイショウ</t>
    </rPh>
    <rPh sb="42" eb="45">
      <t>ショユウケン</t>
    </rPh>
    <rPh sb="46" eb="48">
      <t>イテン</t>
    </rPh>
    <rPh sb="48" eb="49">
      <t>マタ</t>
    </rPh>
    <rPh sb="50" eb="52">
      <t>シヨウ</t>
    </rPh>
    <rPh sb="52" eb="54">
      <t>タイシャク</t>
    </rPh>
    <rPh sb="54" eb="55">
      <t>トウ</t>
    </rPh>
    <rPh sb="56" eb="57">
      <t>オコナ</t>
    </rPh>
    <rPh sb="59" eb="61">
      <t>ゲンザイ</t>
    </rPh>
    <rPh sb="62" eb="64">
      <t>トウガイ</t>
    </rPh>
    <rPh sb="64" eb="66">
      <t>ノウチ</t>
    </rPh>
    <rPh sb="67" eb="69">
      <t>カツヨウ</t>
    </rPh>
    <phoneticPr fontId="2"/>
  </si>
  <si>
    <t>③</t>
    <phoneticPr fontId="2"/>
  </si>
  <si>
    <t>　自らが農産物（その過半が当該事業実施地区内で生産されたものに限る。）の加工、直売若しくは契約栽培等の拡大に取り組む、又は事業分野が異なる法人等と契約等により事業の連携関係を構築している。若しくは、事業実施前３年度内に自らが農産物（その過半が自らが生産した農産物に限る。）の輸出に取り組んでいる（他者との連携による取組を含む。）。</t>
    <phoneticPr fontId="2"/>
  </si>
  <si>
    <t>④</t>
    <phoneticPr fontId="2"/>
  </si>
  <si>
    <t>　事業実施前３年度内に農産物の生産において、新品種の導入、栽培及び管理技術の改善等により品質向上等農産物の付加価値の向上に取り組んでいる。</t>
    <rPh sb="1" eb="3">
      <t>ジギョウ</t>
    </rPh>
    <rPh sb="3" eb="5">
      <t>ジッシ</t>
    </rPh>
    <rPh sb="5" eb="6">
      <t>マエ</t>
    </rPh>
    <rPh sb="7" eb="10">
      <t>ネンドナイ</t>
    </rPh>
    <rPh sb="11" eb="14">
      <t>ノウサンブツ</t>
    </rPh>
    <rPh sb="15" eb="17">
      <t>セイサン</t>
    </rPh>
    <rPh sb="22" eb="25">
      <t>シンヒンシュ</t>
    </rPh>
    <rPh sb="26" eb="28">
      <t>ドウニュウ</t>
    </rPh>
    <rPh sb="29" eb="31">
      <t>サイバイ</t>
    </rPh>
    <rPh sb="31" eb="32">
      <t>オヨ</t>
    </rPh>
    <rPh sb="33" eb="35">
      <t>カンリ</t>
    </rPh>
    <rPh sb="35" eb="37">
      <t>ギジュツ</t>
    </rPh>
    <rPh sb="38" eb="40">
      <t>カイゼン</t>
    </rPh>
    <rPh sb="40" eb="41">
      <t>トウ</t>
    </rPh>
    <rPh sb="44" eb="46">
      <t>ヒンシツ</t>
    </rPh>
    <rPh sb="46" eb="48">
      <t>コウジョウ</t>
    </rPh>
    <rPh sb="48" eb="49">
      <t>トウ</t>
    </rPh>
    <rPh sb="49" eb="52">
      <t>ノウサンブツ</t>
    </rPh>
    <rPh sb="53" eb="55">
      <t>フカ</t>
    </rPh>
    <rPh sb="55" eb="57">
      <t>カチ</t>
    </rPh>
    <rPh sb="58" eb="60">
      <t>コウジョウ</t>
    </rPh>
    <rPh sb="61" eb="62">
      <t>ト</t>
    </rPh>
    <rPh sb="63" eb="64">
      <t>ク</t>
    </rPh>
    <phoneticPr fontId="2"/>
  </si>
  <si>
    <t>⑤</t>
    <phoneticPr fontId="2"/>
  </si>
  <si>
    <t>　土地利用型作物の生産、園芸作物の生産、畜産経営などを組み合わせ、複合的に経営を展開している。</t>
    <rPh sb="1" eb="5">
      <t>トチリヨウ</t>
    </rPh>
    <rPh sb="5" eb="6">
      <t>ガタ</t>
    </rPh>
    <rPh sb="6" eb="8">
      <t>サクモツ</t>
    </rPh>
    <rPh sb="9" eb="11">
      <t>セイサン</t>
    </rPh>
    <rPh sb="12" eb="14">
      <t>エンゲイ</t>
    </rPh>
    <rPh sb="14" eb="16">
      <t>サクモツ</t>
    </rPh>
    <rPh sb="17" eb="19">
      <t>セイサン</t>
    </rPh>
    <rPh sb="20" eb="22">
      <t>チクサン</t>
    </rPh>
    <rPh sb="22" eb="24">
      <t>ケイエイ</t>
    </rPh>
    <rPh sb="27" eb="28">
      <t>ク</t>
    </rPh>
    <rPh sb="29" eb="30">
      <t>ア</t>
    </rPh>
    <rPh sb="33" eb="36">
      <t>フクゴウテキ</t>
    </rPh>
    <rPh sb="37" eb="39">
      <t>ケイエイ</t>
    </rPh>
    <rPh sb="40" eb="42">
      <t>テンカイ</t>
    </rPh>
    <phoneticPr fontId="2"/>
  </si>
  <si>
    <t>⑥</t>
    <phoneticPr fontId="2"/>
  </si>
  <si>
    <t>　事業実施前３年度内に作業の効率化、単収の向上、生産資材の効率的利用、経営管理費の削減等により、コスト削減に取り組んでいる。</t>
    <rPh sb="1" eb="3">
      <t>ジギョウ</t>
    </rPh>
    <rPh sb="3" eb="5">
      <t>ジッシ</t>
    </rPh>
    <rPh sb="5" eb="6">
      <t>マエ</t>
    </rPh>
    <rPh sb="7" eb="10">
      <t>ネンドナイ</t>
    </rPh>
    <rPh sb="11" eb="13">
      <t>サギョウ</t>
    </rPh>
    <rPh sb="14" eb="17">
      <t>コウリツカ</t>
    </rPh>
    <rPh sb="18" eb="20">
      <t>タンシュウ</t>
    </rPh>
    <rPh sb="21" eb="23">
      <t>コウジョウ</t>
    </rPh>
    <rPh sb="24" eb="26">
      <t>セイサン</t>
    </rPh>
    <rPh sb="26" eb="28">
      <t>シザイ</t>
    </rPh>
    <rPh sb="29" eb="32">
      <t>コウリツテキ</t>
    </rPh>
    <rPh sb="32" eb="34">
      <t>リヨウ</t>
    </rPh>
    <rPh sb="35" eb="37">
      <t>ケイエイ</t>
    </rPh>
    <rPh sb="37" eb="40">
      <t>カンリヒ</t>
    </rPh>
    <rPh sb="41" eb="43">
      <t>サクゲン</t>
    </rPh>
    <rPh sb="43" eb="44">
      <t>トウ</t>
    </rPh>
    <rPh sb="51" eb="53">
      <t>サクゲン</t>
    </rPh>
    <rPh sb="54" eb="55">
      <t>ト</t>
    </rPh>
    <rPh sb="56" eb="57">
      <t>ク</t>
    </rPh>
    <phoneticPr fontId="2"/>
  </si>
  <si>
    <t>⑦</t>
    <phoneticPr fontId="2"/>
  </si>
  <si>
    <t>　現在、法人化している。</t>
    <rPh sb="1" eb="3">
      <t>ゲンザイ</t>
    </rPh>
    <rPh sb="4" eb="7">
      <t>ホウジンカ</t>
    </rPh>
    <phoneticPr fontId="2"/>
  </si>
  <si>
    <t>⑧</t>
    <phoneticPr fontId="2"/>
  </si>
  <si>
    <t>　外部から常時雇用している。
　なお、臨時雇用は、延べ２４０人・日を常時雇用１名として算定する。（小数点以下第1位まで求める（少数点第２位以下は切り捨て）。）。</t>
    <rPh sb="1" eb="3">
      <t>ガイブ</t>
    </rPh>
    <rPh sb="5" eb="7">
      <t>ジョウジ</t>
    </rPh>
    <rPh sb="7" eb="9">
      <t>コヨウ</t>
    </rPh>
    <rPh sb="19" eb="21">
      <t>リンジ</t>
    </rPh>
    <rPh sb="21" eb="23">
      <t>コヨウ</t>
    </rPh>
    <rPh sb="25" eb="26">
      <t>ノ</t>
    </rPh>
    <rPh sb="30" eb="31">
      <t>ニン</t>
    </rPh>
    <rPh sb="32" eb="33">
      <t>ニチ</t>
    </rPh>
    <rPh sb="34" eb="36">
      <t>ジョウジ</t>
    </rPh>
    <rPh sb="36" eb="38">
      <t>コヨウ</t>
    </rPh>
    <rPh sb="39" eb="40">
      <t>メイ</t>
    </rPh>
    <rPh sb="43" eb="45">
      <t>サンテイ</t>
    </rPh>
    <rPh sb="49" eb="52">
      <t>ショウスウテン</t>
    </rPh>
    <rPh sb="52" eb="54">
      <t>イカ</t>
    </rPh>
    <rPh sb="54" eb="55">
      <t>ダイ</t>
    </rPh>
    <rPh sb="56" eb="57">
      <t>イ</t>
    </rPh>
    <rPh sb="59" eb="60">
      <t>モト</t>
    </rPh>
    <rPh sb="63" eb="65">
      <t>ショウスウ</t>
    </rPh>
    <rPh sb="65" eb="66">
      <t>テン</t>
    </rPh>
    <rPh sb="66" eb="67">
      <t>ダイ</t>
    </rPh>
    <rPh sb="68" eb="69">
      <t>イ</t>
    </rPh>
    <rPh sb="69" eb="71">
      <t>イカ</t>
    </rPh>
    <rPh sb="72" eb="73">
      <t>キ</t>
    </rPh>
    <rPh sb="74" eb="75">
      <t>ス</t>
    </rPh>
    <phoneticPr fontId="2"/>
  </si>
  <si>
    <t>以下に該当する場合はそれぞれ加点する。</t>
    <rPh sb="0" eb="2">
      <t>イカ</t>
    </rPh>
    <phoneticPr fontId="2"/>
  </si>
  <si>
    <t>ａ　過去５年以内に融資（機械・施設の整備に必要な資金に限る。）を受けて雇用を拡大している場合</t>
    <rPh sb="2" eb="4">
      <t>カコ</t>
    </rPh>
    <rPh sb="5" eb="8">
      <t>ネンイナイ</t>
    </rPh>
    <rPh sb="9" eb="11">
      <t>ユウシ</t>
    </rPh>
    <rPh sb="12" eb="14">
      <t>キカイ</t>
    </rPh>
    <rPh sb="15" eb="17">
      <t>シセツ</t>
    </rPh>
    <rPh sb="18" eb="20">
      <t>セイビ</t>
    </rPh>
    <rPh sb="21" eb="23">
      <t>ヒツヨウ</t>
    </rPh>
    <rPh sb="24" eb="26">
      <t>シキン</t>
    </rPh>
    <rPh sb="27" eb="28">
      <t>カギ</t>
    </rPh>
    <rPh sb="32" eb="33">
      <t>ウ</t>
    </rPh>
    <rPh sb="35" eb="37">
      <t>コヨウ</t>
    </rPh>
    <rPh sb="38" eb="40">
      <t>カクダイ</t>
    </rPh>
    <rPh sb="44" eb="46">
      <t>バアイ</t>
    </rPh>
    <phoneticPr fontId="2"/>
  </si>
  <si>
    <t>常時雇用の
増加１名
につき１点</t>
    <rPh sb="0" eb="2">
      <t>ジョウジ</t>
    </rPh>
    <rPh sb="2" eb="4">
      <t>コヨウ</t>
    </rPh>
    <rPh sb="9" eb="10">
      <t>メイ</t>
    </rPh>
    <rPh sb="15" eb="16">
      <t>テン</t>
    </rPh>
    <phoneticPr fontId="2"/>
  </si>
  <si>
    <t>ｂ　農の雇用事業を活用している場合</t>
    <rPh sb="2" eb="3">
      <t>ノウ</t>
    </rPh>
    <rPh sb="4" eb="6">
      <t>コヨウ</t>
    </rPh>
    <rPh sb="6" eb="8">
      <t>ジギョウ</t>
    </rPh>
    <rPh sb="9" eb="11">
      <t>カツヨウ</t>
    </rPh>
    <rPh sb="15" eb="17">
      <t>バアイ</t>
    </rPh>
    <phoneticPr fontId="2"/>
  </si>
  <si>
    <t>⑨</t>
    <phoneticPr fontId="2"/>
  </si>
  <si>
    <t>　事業実施年度に就農する者又は就農後５年度以内の者である。
　ただし、認定新規就農者又は認定農業者である場合に限る。</t>
    <rPh sb="20" eb="21">
      <t>ド</t>
    </rPh>
    <rPh sb="35" eb="37">
      <t>ニンテイ</t>
    </rPh>
    <rPh sb="37" eb="39">
      <t>シンキ</t>
    </rPh>
    <rPh sb="39" eb="42">
      <t>シュウノウシャ</t>
    </rPh>
    <rPh sb="42" eb="43">
      <t>マタ</t>
    </rPh>
    <rPh sb="44" eb="46">
      <t>ニンテイ</t>
    </rPh>
    <rPh sb="46" eb="49">
      <t>ノウギョウシャ</t>
    </rPh>
    <rPh sb="52" eb="54">
      <t>バアイ</t>
    </rPh>
    <rPh sb="55" eb="56">
      <t>カギ</t>
    </rPh>
    <phoneticPr fontId="2"/>
  </si>
  <si>
    <t>　45歳までに就農した者である場合</t>
    <rPh sb="3" eb="4">
      <t>サイ</t>
    </rPh>
    <rPh sb="7" eb="9">
      <t>シュウノウ</t>
    </rPh>
    <rPh sb="11" eb="12">
      <t>モノ</t>
    </rPh>
    <rPh sb="15" eb="17">
      <t>バアイ</t>
    </rPh>
    <phoneticPr fontId="2"/>
  </si>
  <si>
    <t>⑩</t>
    <phoneticPr fontId="2"/>
  </si>
  <si>
    <t>　農業研修生（国内で農業を生業とする予定の者に限り、外国人技能実習制度に基づく者を除く。）を受け入れている。</t>
    <phoneticPr fontId="2"/>
  </si>
  <si>
    <t>a　農業研修生が青年就農給付金（準備型）の給付を受けている者である場合</t>
    <phoneticPr fontId="2"/>
  </si>
  <si>
    <t>農業研修生１名につき１点</t>
    <rPh sb="0" eb="2">
      <t>ノウギョウ</t>
    </rPh>
    <rPh sb="2" eb="5">
      <t>ケンシュウセイ</t>
    </rPh>
    <rPh sb="6" eb="7">
      <t>メイ</t>
    </rPh>
    <rPh sb="11" eb="12">
      <t>テン</t>
    </rPh>
    <phoneticPr fontId="2"/>
  </si>
  <si>
    <t>ｂ　事業実施年度までに農業研修生を独立させ、青年就農給付金（経営開始型）の給付を受けている経営体（給付要件を満たさなくなった者を含む。）を育成した場合</t>
    <rPh sb="2" eb="4">
      <t>ジギョウ</t>
    </rPh>
    <rPh sb="4" eb="6">
      <t>ジッシ</t>
    </rPh>
    <rPh sb="6" eb="8">
      <t>ネンド</t>
    </rPh>
    <rPh sb="11" eb="13">
      <t>ノウギョウ</t>
    </rPh>
    <rPh sb="13" eb="16">
      <t>ケンシュウセイ</t>
    </rPh>
    <rPh sb="17" eb="19">
      <t>ドクリツ</t>
    </rPh>
    <rPh sb="22" eb="24">
      <t>セイネン</t>
    </rPh>
    <rPh sb="24" eb="26">
      <t>シュウノウ</t>
    </rPh>
    <rPh sb="26" eb="29">
      <t>キュウフキン</t>
    </rPh>
    <rPh sb="30" eb="32">
      <t>ケイエイ</t>
    </rPh>
    <rPh sb="32" eb="34">
      <t>カイシ</t>
    </rPh>
    <rPh sb="34" eb="35">
      <t>カタ</t>
    </rPh>
    <rPh sb="37" eb="39">
      <t>キュウフ</t>
    </rPh>
    <rPh sb="40" eb="41">
      <t>ウ</t>
    </rPh>
    <rPh sb="45" eb="48">
      <t>ケイエイタイ</t>
    </rPh>
    <rPh sb="49" eb="51">
      <t>キュウフ</t>
    </rPh>
    <rPh sb="51" eb="53">
      <t>ヨウケン</t>
    </rPh>
    <rPh sb="54" eb="55">
      <t>ミ</t>
    </rPh>
    <rPh sb="62" eb="63">
      <t>モノ</t>
    </rPh>
    <rPh sb="64" eb="65">
      <t>フク</t>
    </rPh>
    <rPh sb="69" eb="71">
      <t>イクセイ</t>
    </rPh>
    <rPh sb="73" eb="75">
      <t>バアイ</t>
    </rPh>
    <phoneticPr fontId="2"/>
  </si>
  <si>
    <t>独立した経営体１名につき１点</t>
    <rPh sb="0" eb="2">
      <t>ドクリツ</t>
    </rPh>
    <rPh sb="4" eb="7">
      <t>ケイエイタイ</t>
    </rPh>
    <rPh sb="8" eb="9">
      <t>メイ</t>
    </rPh>
    <rPh sb="13" eb="14">
      <t>テン</t>
    </rPh>
    <phoneticPr fontId="2"/>
  </si>
  <si>
    <t>⑪</t>
    <phoneticPr fontId="2"/>
  </si>
  <si>
    <t>女性の取組</t>
    <rPh sb="0" eb="2">
      <t>ジョセイ</t>
    </rPh>
    <rPh sb="3" eb="5">
      <t>トリクミ</t>
    </rPh>
    <phoneticPr fontId="2"/>
  </si>
  <si>
    <t>　以下のいずれかの取り組みである。
ア　女性農業者（自らが農業経営を行っている又は部門間で区分経理を行っている場合に当該部門の責任者である者）
イ　代表者が女性であるか、役員若しくは構成員のうち女性が過半を超える法人又は任意組織</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5" eb="57">
      <t>バアイ</t>
    </rPh>
    <rPh sb="58" eb="60">
      <t>トウガイ</t>
    </rPh>
    <rPh sb="60" eb="62">
      <t>ブモン</t>
    </rPh>
    <rPh sb="63" eb="66">
      <t>セキニンシャ</t>
    </rPh>
    <rPh sb="69" eb="70">
      <t>モノ</t>
    </rPh>
    <rPh sb="74" eb="77">
      <t>ダイヒョウシャ</t>
    </rPh>
    <rPh sb="78" eb="80">
      <t>ジョセイ</t>
    </rPh>
    <rPh sb="85" eb="87">
      <t>ヤクイン</t>
    </rPh>
    <rPh sb="87" eb="88">
      <t>モ</t>
    </rPh>
    <rPh sb="91" eb="94">
      <t>コウセイイン</t>
    </rPh>
    <rPh sb="97" eb="99">
      <t>ジョセイ</t>
    </rPh>
    <rPh sb="100" eb="102">
      <t>カハン</t>
    </rPh>
    <rPh sb="103" eb="104">
      <t>コ</t>
    </rPh>
    <rPh sb="106" eb="108">
      <t>ホウジン</t>
    </rPh>
    <rPh sb="108" eb="109">
      <t>マタ</t>
    </rPh>
    <rPh sb="110" eb="112">
      <t>ニンイ</t>
    </rPh>
    <rPh sb="112" eb="114">
      <t>ソシキ</t>
    </rPh>
    <phoneticPr fontId="2"/>
  </si>
  <si>
    <r>
      <rPr>
        <sz val="8"/>
        <rFont val="ＭＳ Ｐ明朝"/>
        <family val="1"/>
        <charset val="128"/>
      </rPr>
      <t>ポイント計</t>
    </r>
    <r>
      <rPr>
        <sz val="9"/>
        <rFont val="ＭＳ Ｐ明朝"/>
        <family val="1"/>
        <charset val="128"/>
      </rPr>
      <t xml:space="preserve">
D</t>
    </r>
    <rPh sb="4" eb="5">
      <t>ケイ</t>
    </rPh>
    <phoneticPr fontId="2"/>
  </si>
  <si>
    <t>事業に取り組む助成対象者数
Ｅ</t>
    <rPh sb="0" eb="2">
      <t>ジギョウ</t>
    </rPh>
    <rPh sb="3" eb="4">
      <t>ト</t>
    </rPh>
    <rPh sb="5" eb="6">
      <t>ク</t>
    </rPh>
    <rPh sb="7" eb="9">
      <t>ジョセイ</t>
    </rPh>
    <rPh sb="9" eb="12">
      <t>タイショウシャ</t>
    </rPh>
    <rPh sb="12" eb="13">
      <t>カズ</t>
    </rPh>
    <phoneticPr fontId="2"/>
  </si>
  <si>
    <t>地区平均ポイント
F=D/E</t>
    <rPh sb="0" eb="2">
      <t>チク</t>
    </rPh>
    <rPh sb="2" eb="4">
      <t>ヘイキン</t>
    </rPh>
    <phoneticPr fontId="2"/>
  </si>
  <si>
    <t>【記載要領】</t>
    <rPh sb="1" eb="3">
      <t>キサイ</t>
    </rPh>
    <rPh sb="3" eb="5">
      <t>ヨウリョウ</t>
    </rPh>
    <phoneticPr fontId="2"/>
  </si>
  <si>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2"/>
  </si>
  <si>
    <t>（３）地区配分基準</t>
    <rPh sb="3" eb="5">
      <t>チク</t>
    </rPh>
    <rPh sb="5" eb="7">
      <t>ハイブン</t>
    </rPh>
    <rPh sb="7" eb="9">
      <t>キジュン</t>
    </rPh>
    <phoneticPr fontId="2"/>
  </si>
  <si>
    <t>現在の水準</t>
    <rPh sb="0" eb="2">
      <t>ゲンザイ</t>
    </rPh>
    <rPh sb="3" eb="5">
      <t>スイジュン</t>
    </rPh>
    <phoneticPr fontId="2"/>
  </si>
  <si>
    <t>点数</t>
    <rPh sb="0" eb="2">
      <t>テンスウ</t>
    </rPh>
    <phoneticPr fontId="2"/>
  </si>
  <si>
    <t>平均ポイントに加算するポイント</t>
    <rPh sb="0" eb="2">
      <t>ヘイキン</t>
    </rPh>
    <rPh sb="7" eb="9">
      <t>カサン</t>
    </rPh>
    <phoneticPr fontId="2"/>
  </si>
  <si>
    <t>担い手への農地集積</t>
    <rPh sb="0" eb="1">
      <t>ニナ</t>
    </rPh>
    <rPh sb="2" eb="3">
      <t>テ</t>
    </rPh>
    <rPh sb="5" eb="7">
      <t>ノウチ</t>
    </rPh>
    <rPh sb="7" eb="9">
      <t>シュウセキ</t>
    </rPh>
    <phoneticPr fontId="2"/>
  </si>
  <si>
    <t>事業実施要望地区における中心経営体等の地域の担い手に対する現状の農地集積率が80％以上である</t>
    <phoneticPr fontId="2"/>
  </si>
  <si>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2"/>
  </si>
  <si>
    <t>地区内全農地面積</t>
    <rPh sb="0" eb="3">
      <t>チクナイ</t>
    </rPh>
    <rPh sb="3" eb="4">
      <t>ゼン</t>
    </rPh>
    <rPh sb="4" eb="6">
      <t>ノウチ</t>
    </rPh>
    <rPh sb="6" eb="8">
      <t>メンセキ</t>
    </rPh>
    <phoneticPr fontId="2"/>
  </si>
  <si>
    <t>ha</t>
    <phoneticPr fontId="2"/>
  </si>
  <si>
    <t>担い手に集積された農地面積</t>
    <rPh sb="0" eb="1">
      <t>ニナ</t>
    </rPh>
    <rPh sb="2" eb="3">
      <t>テ</t>
    </rPh>
    <rPh sb="4" eb="6">
      <t>シュウセキ</t>
    </rPh>
    <rPh sb="9" eb="11">
      <t>ノウチ</t>
    </rPh>
    <rPh sb="11" eb="13">
      <t>メンセキ</t>
    </rPh>
    <phoneticPr fontId="2"/>
  </si>
  <si>
    <t>農地集積割合の増加</t>
    <rPh sb="0" eb="2">
      <t>ノウチ</t>
    </rPh>
    <rPh sb="2" eb="4">
      <t>シュウセキ</t>
    </rPh>
    <rPh sb="4" eb="6">
      <t>ワリアイ</t>
    </rPh>
    <rPh sb="7" eb="9">
      <t>ゾウカ</t>
    </rPh>
    <phoneticPr fontId="2"/>
  </si>
  <si>
    <t>事業実施前３年度内に事業実施要望地区の中心経営体等の地域の担い手への農地集積の取り組みを進め、３年度前より地域の中心経営体等への農地集積率が１割以上増加している。</t>
    <rPh sb="58" eb="61">
      <t>ケイエイタイ</t>
    </rPh>
    <phoneticPr fontId="2"/>
  </si>
  <si>
    <t>事業実施３年度前の４月１日現在と事業実施要望調査を始める前月末現在の地区の中心経営体等への農地集積率の差（単位：％小数点以下切り捨て）</t>
    <phoneticPr fontId="2"/>
  </si>
  <si>
    <t>４月１日現在</t>
    <rPh sb="1" eb="2">
      <t>ガツ</t>
    </rPh>
    <rPh sb="3" eb="4">
      <t>ニチ</t>
    </rPh>
    <rPh sb="4" eb="6">
      <t>ゲンザイ</t>
    </rPh>
    <phoneticPr fontId="2"/>
  </si>
  <si>
    <t>％</t>
    <phoneticPr fontId="2"/>
  </si>
  <si>
    <t>前月末現在</t>
    <rPh sb="0" eb="3">
      <t>ゼンゲツマツ</t>
    </rPh>
    <rPh sb="3" eb="5">
      <t>ゲンザイ</t>
    </rPh>
    <phoneticPr fontId="2"/>
  </si>
  <si>
    <t>農地中間管理機構を活用して農地集積率が増加している。</t>
    <rPh sb="0" eb="2">
      <t>ノウチ</t>
    </rPh>
    <rPh sb="2" eb="4">
      <t>チュウカン</t>
    </rPh>
    <rPh sb="4" eb="6">
      <t>カンリ</t>
    </rPh>
    <rPh sb="6" eb="8">
      <t>キコウ</t>
    </rPh>
    <rPh sb="9" eb="11">
      <t>カツヨウ</t>
    </rPh>
    <rPh sb="13" eb="15">
      <t>ノウチ</t>
    </rPh>
    <rPh sb="15" eb="17">
      <t>シュウセキ</t>
    </rPh>
    <rPh sb="17" eb="18">
      <t>リツ</t>
    </rPh>
    <rPh sb="19" eb="21">
      <t>ゾウカ</t>
    </rPh>
    <phoneticPr fontId="2"/>
  </si>
  <si>
    <t>新規就農者の確保</t>
    <rPh sb="0" eb="2">
      <t>シンキ</t>
    </rPh>
    <rPh sb="2" eb="4">
      <t>シュウノウ</t>
    </rPh>
    <rPh sb="4" eb="5">
      <t>シャ</t>
    </rPh>
    <rPh sb="6" eb="8">
      <t>カクホ</t>
    </rPh>
    <phoneticPr fontId="2"/>
  </si>
  <si>
    <t>事業実施前３年度内に事業実施要望地区内の新規就農者（雇用就農者及び農家世帯員で経営の移譲又は分離を受けることなく自家農業に就農した者を除く。）を５人以上確保している。</t>
    <phoneticPr fontId="2"/>
  </si>
  <si>
    <t>事業実施要望地区内の新規就農者の数</t>
    <rPh sb="0" eb="2">
      <t>ジギョウ</t>
    </rPh>
    <rPh sb="2" eb="4">
      <t>ジッシ</t>
    </rPh>
    <rPh sb="4" eb="6">
      <t>ヨウボウ</t>
    </rPh>
    <rPh sb="6" eb="8">
      <t>チク</t>
    </rPh>
    <rPh sb="8" eb="9">
      <t>ナイ</t>
    </rPh>
    <rPh sb="10" eb="12">
      <t>シンキ</t>
    </rPh>
    <rPh sb="12" eb="15">
      <t>シュウノウシャ</t>
    </rPh>
    <rPh sb="16" eb="17">
      <t>カズ</t>
    </rPh>
    <phoneticPr fontId="2"/>
  </si>
  <si>
    <t>（２）で算出した平均ポイント</t>
    <rPh sb="4" eb="6">
      <t>サンシュツ</t>
    </rPh>
    <rPh sb="8" eb="10">
      <t>ヘイキン</t>
    </rPh>
    <phoneticPr fontId="2"/>
  </si>
  <si>
    <t>（３）で算出したポイント</t>
    <rPh sb="4" eb="6">
      <t>サンシュツ</t>
    </rPh>
    <phoneticPr fontId="2"/>
  </si>
  <si>
    <t>当該地区の合計配分基準ポイント</t>
    <rPh sb="0" eb="2">
      <t>トウガイ</t>
    </rPh>
    <rPh sb="2" eb="4">
      <t>チク</t>
    </rPh>
    <rPh sb="5" eb="7">
      <t>ゴウケイ</t>
    </rPh>
    <rPh sb="7" eb="9">
      <t>ハイブン</t>
    </rPh>
    <rPh sb="9" eb="11">
      <t>キジュン</t>
    </rPh>
    <phoneticPr fontId="2"/>
  </si>
  <si>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2"/>
  </si>
  <si>
    <t>別紙様式第１－１号別添３</t>
    <rPh sb="0" eb="2">
      <t>ベッシ</t>
    </rPh>
    <rPh sb="2" eb="4">
      <t>ヨウシキ</t>
    </rPh>
    <rPh sb="4" eb="5">
      <t>ダイ</t>
    </rPh>
    <rPh sb="8" eb="9">
      <t>ゴウ</t>
    </rPh>
    <rPh sb="9" eb="11">
      <t>ベッテン</t>
    </rPh>
    <phoneticPr fontId="2"/>
  </si>
  <si>
    <t>人・農地プランの適切性等</t>
    <rPh sb="0" eb="1">
      <t>ヒト</t>
    </rPh>
    <rPh sb="2" eb="4">
      <t>ノウチ</t>
    </rPh>
    <rPh sb="8" eb="11">
      <t>テキセツセイ</t>
    </rPh>
    <rPh sb="11" eb="12">
      <t>トウ</t>
    </rPh>
    <phoneticPr fontId="2"/>
  </si>
  <si>
    <t>市町村名：　　　　　　　</t>
    <rPh sb="0" eb="4">
      <t>シチョウソンメイ</t>
    </rPh>
    <phoneticPr fontId="2"/>
  </si>
  <si>
    <t>１　適切な人・農地プランにおける事業</t>
    <rPh sb="2" eb="4">
      <t>テキセツ</t>
    </rPh>
    <rPh sb="5" eb="6">
      <t>ヒト</t>
    </rPh>
    <rPh sb="7" eb="9">
      <t>ノウチ</t>
    </rPh>
    <rPh sb="16" eb="18">
      <t>ジギョウ</t>
    </rPh>
    <phoneticPr fontId="2"/>
  </si>
  <si>
    <t>□</t>
    <phoneticPr fontId="2"/>
  </si>
  <si>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2"/>
  </si>
  <si>
    <t>地域内の話合い等の状況について</t>
    <rPh sb="0" eb="3">
      <t>チイキナイ</t>
    </rPh>
    <rPh sb="4" eb="5">
      <t>ハナ</t>
    </rPh>
    <rPh sb="5" eb="6">
      <t>ア</t>
    </rPh>
    <rPh sb="7" eb="8">
      <t>トウ</t>
    </rPh>
    <rPh sb="9" eb="11">
      <t>ジョウキョウ</t>
    </rPh>
    <phoneticPr fontId="2"/>
  </si>
  <si>
    <t>経営体育成支援事業実施要綱別記１の第１の３の（１）のアの（イ）について実施する予定である。</t>
    <rPh sb="0" eb="3">
      <t>ケイエイタイ</t>
    </rPh>
    <rPh sb="39" eb="41">
      <t>ヨテイ</t>
    </rPh>
    <phoneticPr fontId="2"/>
  </si>
  <si>
    <t>今後の地域内の話合い等の予定</t>
    <rPh sb="0" eb="2">
      <t>コンゴ</t>
    </rPh>
    <rPh sb="3" eb="6">
      <t>チイキナイ</t>
    </rPh>
    <rPh sb="7" eb="8">
      <t>ハナ</t>
    </rPh>
    <rPh sb="8" eb="9">
      <t>ア</t>
    </rPh>
    <rPh sb="10" eb="11">
      <t>トウ</t>
    </rPh>
    <rPh sb="12" eb="14">
      <t>ヨテイ</t>
    </rPh>
    <phoneticPr fontId="2"/>
  </si>
  <si>
    <t>（注）適切な人・農地プランが作成されているか確認するため、該当する場合に□にチェックを入れること。</t>
    <rPh sb="1" eb="2">
      <t>チュウ</t>
    </rPh>
    <rPh sb="3" eb="5">
      <t>テキセツ</t>
    </rPh>
    <rPh sb="6" eb="7">
      <t>ヒト</t>
    </rPh>
    <rPh sb="8" eb="10">
      <t>ノウチ</t>
    </rPh>
    <rPh sb="14" eb="16">
      <t>サクセイ</t>
    </rPh>
    <rPh sb="22" eb="24">
      <t>カクニン</t>
    </rPh>
    <rPh sb="29" eb="31">
      <t>ガイトウ</t>
    </rPh>
    <rPh sb="33" eb="35">
      <t>バアイ</t>
    </rPh>
    <rPh sb="43" eb="44">
      <t>イ</t>
    </rPh>
    <phoneticPr fontId="2"/>
  </si>
  <si>
    <t>　　　チェックがない場合には、適切な人・農地プランが作成されていないため本事業の対象外となりますのでご注意ください。</t>
    <rPh sb="10" eb="12">
      <t>バアイ</t>
    </rPh>
    <rPh sb="15" eb="17">
      <t>テキセツ</t>
    </rPh>
    <rPh sb="18" eb="19">
      <t>ヒト</t>
    </rPh>
    <rPh sb="20" eb="22">
      <t>ノウチ</t>
    </rPh>
    <rPh sb="26" eb="28">
      <t>サクセイ</t>
    </rPh>
    <rPh sb="36" eb="39">
      <t>ホンジギョウ</t>
    </rPh>
    <rPh sb="40" eb="43">
      <t>タイショウガイ</t>
    </rPh>
    <rPh sb="51" eb="53">
      <t>チュウイ</t>
    </rPh>
    <phoneticPr fontId="2"/>
  </si>
  <si>
    <t>２　農地中間管理事業における事業</t>
    <rPh sb="2" eb="4">
      <t>ノウチ</t>
    </rPh>
    <rPh sb="4" eb="6">
      <t>チュウカン</t>
    </rPh>
    <rPh sb="6" eb="8">
      <t>カンリ</t>
    </rPh>
    <rPh sb="8" eb="10">
      <t>ジギョウ</t>
    </rPh>
    <rPh sb="14" eb="16">
      <t>ジギョウ</t>
    </rPh>
    <phoneticPr fontId="2"/>
  </si>
  <si>
    <t>該当の有無</t>
    <rPh sb="0" eb="2">
      <t>ガイトウ</t>
    </rPh>
    <rPh sb="3" eb="5">
      <t>ウム</t>
    </rPh>
    <phoneticPr fontId="2"/>
  </si>
  <si>
    <t>（注）農地中間管理事業における事業である場合にチェックを入れること。</t>
    <rPh sb="1" eb="2">
      <t>チュウ</t>
    </rPh>
    <rPh sb="3" eb="5">
      <t>ノウチ</t>
    </rPh>
    <rPh sb="5" eb="7">
      <t>チュウカン</t>
    </rPh>
    <rPh sb="7" eb="9">
      <t>カンリ</t>
    </rPh>
    <rPh sb="9" eb="11">
      <t>ジギョウ</t>
    </rPh>
    <rPh sb="15" eb="17">
      <t>ジギョウ</t>
    </rPh>
    <rPh sb="20" eb="22">
      <t>バアイ</t>
    </rPh>
    <rPh sb="28" eb="29">
      <t>イ</t>
    </rPh>
    <phoneticPr fontId="2"/>
  </si>
  <si>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2"/>
  </si>
  <si>
    <t>ﾌﾟﾗｽﾁｯｸﾊｳｽⅡ類ﾊﾟｲﾌﾟ</t>
  </si>
  <si>
    <t>11年未満</t>
  </si>
  <si>
    <t>No</t>
    <phoneticPr fontId="2"/>
  </si>
  <si>
    <t>住　　　　所</t>
    <phoneticPr fontId="2"/>
  </si>
  <si>
    <t>今後の園芸施設共済への加入意向</t>
    <rPh sb="0" eb="2">
      <t>コンゴ</t>
    </rPh>
    <rPh sb="3" eb="5">
      <t>エンゲイ</t>
    </rPh>
    <rPh sb="5" eb="7">
      <t>シセツ</t>
    </rPh>
    <rPh sb="7" eb="9">
      <t>キョウサイ</t>
    </rPh>
    <rPh sb="11" eb="13">
      <t>カニュウ</t>
    </rPh>
    <rPh sb="13" eb="15">
      <t>イコウ</t>
    </rPh>
    <phoneticPr fontId="2"/>
  </si>
  <si>
    <t>共済組合への情報提供</t>
    <rPh sb="0" eb="2">
      <t>キョウサイ</t>
    </rPh>
    <rPh sb="2" eb="4">
      <t>クミアイ</t>
    </rPh>
    <rPh sb="6" eb="8">
      <t>ジョウホウ</t>
    </rPh>
    <rPh sb="8" eb="10">
      <t>テイキョウ</t>
    </rPh>
    <phoneticPr fontId="2"/>
  </si>
  <si>
    <t>　上記の者は、経営体育成支援事業の運用について（平成27年10月29日付け経営第1820号農林水産省経営局長通知）の別紙の１により優先配分の対象となる平成27年度の台風第15号により被害を受けた者であることを証明します。
　また、これらの者に係る復旧等の取組は、当該被害が発生した日以降に着工したものであることを証明します。</t>
    <rPh sb="1" eb="3">
      <t>ジョウキ</t>
    </rPh>
    <rPh sb="4" eb="5">
      <t>モノ</t>
    </rPh>
    <rPh sb="7" eb="10">
      <t>ケイエイタイ</t>
    </rPh>
    <rPh sb="10" eb="12">
      <t>イクセイ</t>
    </rPh>
    <rPh sb="12" eb="14">
      <t>シエン</t>
    </rPh>
    <rPh sb="14" eb="16">
      <t>ジギョウ</t>
    </rPh>
    <rPh sb="17" eb="19">
      <t>ウンヨウ</t>
    </rPh>
    <rPh sb="24" eb="26">
      <t>ヘイセイ</t>
    </rPh>
    <rPh sb="28" eb="29">
      <t>ネン</t>
    </rPh>
    <rPh sb="31" eb="32">
      <t>ガツ</t>
    </rPh>
    <rPh sb="34" eb="35">
      <t>ニチ</t>
    </rPh>
    <rPh sb="35" eb="36">
      <t>ヅ</t>
    </rPh>
    <rPh sb="37" eb="39">
      <t>ケイエイ</t>
    </rPh>
    <rPh sb="39" eb="40">
      <t>ダイ</t>
    </rPh>
    <rPh sb="44" eb="45">
      <t>ゴウ</t>
    </rPh>
    <rPh sb="45" eb="47">
      <t>ノウリン</t>
    </rPh>
    <rPh sb="47" eb="50">
      <t>スイサンショウ</t>
    </rPh>
    <rPh sb="50" eb="52">
      <t>ケイエイ</t>
    </rPh>
    <rPh sb="52" eb="54">
      <t>キョクチョウ</t>
    </rPh>
    <rPh sb="54" eb="56">
      <t>ツウチ</t>
    </rPh>
    <rPh sb="58" eb="60">
      <t>ベッシ</t>
    </rPh>
    <rPh sb="65" eb="67">
      <t>ユウセン</t>
    </rPh>
    <rPh sb="67" eb="69">
      <t>ハイブン</t>
    </rPh>
    <rPh sb="70" eb="72">
      <t>タイショウ</t>
    </rPh>
    <rPh sb="75" eb="77">
      <t>ヘイセイ</t>
    </rPh>
    <rPh sb="79" eb="80">
      <t>ネン</t>
    </rPh>
    <rPh sb="80" eb="81">
      <t>ド</t>
    </rPh>
    <rPh sb="82" eb="84">
      <t>タイフウ</t>
    </rPh>
    <rPh sb="84" eb="85">
      <t>ダイ</t>
    </rPh>
    <rPh sb="87" eb="88">
      <t>ゴウ</t>
    </rPh>
    <rPh sb="91" eb="93">
      <t>ヒガイ</t>
    </rPh>
    <rPh sb="94" eb="95">
      <t>ウ</t>
    </rPh>
    <rPh sb="97" eb="98">
      <t>モノ</t>
    </rPh>
    <rPh sb="104" eb="106">
      <t>ショウメイ</t>
    </rPh>
    <rPh sb="119" eb="120">
      <t>モノ</t>
    </rPh>
    <rPh sb="121" eb="122">
      <t>カカ</t>
    </rPh>
    <rPh sb="123" eb="125">
      <t>フッキュウ</t>
    </rPh>
    <rPh sb="125" eb="126">
      <t>トウ</t>
    </rPh>
    <rPh sb="127" eb="129">
      <t>トリクミ</t>
    </rPh>
    <rPh sb="131" eb="133">
      <t>トウガイ</t>
    </rPh>
    <rPh sb="133" eb="135">
      <t>ヒガイ</t>
    </rPh>
    <rPh sb="136" eb="138">
      <t>ハッセイ</t>
    </rPh>
    <rPh sb="140" eb="141">
      <t>ヒ</t>
    </rPh>
    <rPh sb="141" eb="143">
      <t>イコウ</t>
    </rPh>
    <rPh sb="144" eb="146">
      <t>チャッコウ</t>
    </rPh>
    <rPh sb="156" eb="158">
      <t>ショウメイ</t>
    </rPh>
    <phoneticPr fontId="2"/>
  </si>
  <si>
    <t>・本事業を実施する中心経営体等の被災状況等について上記に一覧表として取りまとめの上、被災の有無を証明すること。
・「今後の園芸施設共済への加入の有無」欄は、助成対象者が被災した施設等を再建後に園芸施設共済へ加入する意向がある場合は「あり」と、意向がない場合は「なし」と記載すること。
・「共済組合への情報提供」欄は、農業共済組合が園芸施設共済の説明に伺うため、助成対象者の氏名、住所等を農業共済組合へ提供させていただきたいと考えておりますので、助成対象者が情報提供することに同意いただける場合は「同意」と、同意いただけない場合は「不同意」と記載すること。
　なお、「不同意」の場合は、氏名・住所等を提供することができない理由を簡潔に記載すること。
・行が不足する場合には、行を追加して記載すること。</t>
    <rPh sb="58" eb="60">
      <t>コンゴ</t>
    </rPh>
    <rPh sb="61" eb="63">
      <t>エンゲイ</t>
    </rPh>
    <rPh sb="63" eb="65">
      <t>シセツ</t>
    </rPh>
    <rPh sb="65" eb="67">
      <t>キョウサイ</t>
    </rPh>
    <rPh sb="69" eb="71">
      <t>カニュウ</t>
    </rPh>
    <rPh sb="72" eb="74">
      <t>ウム</t>
    </rPh>
    <rPh sb="75" eb="76">
      <t>ラン</t>
    </rPh>
    <rPh sb="78" eb="80">
      <t>ジョセイ</t>
    </rPh>
    <rPh sb="80" eb="83">
      <t>タイショウシャ</t>
    </rPh>
    <rPh sb="121" eb="123">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</si>
</sst>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_ "/>
    <numFmt numFmtId="177" formatCode="0.000%"/>
    <numFmt numFmtId="178" formatCode="&quot;除&quot;&quot;税&quot;&quot;額&quot;\ #,##0\ &quot;円&quot;"/>
    <numFmt numFmtId="179" formatCode="0.00000_ "/>
    <numFmt numFmtId="180" formatCode="&quot;う&quot;&quot;ち&quot;&quot;国&quot;&quot;費&quot;\ #,##0\ &quot;円&quot;"/>
    <numFmt numFmtId="181" formatCode="[$-411]ggge&quot;年&quot;m&quot;月&quot;d&quot;日&quot;;@"/>
    <numFmt numFmtId="182" formatCode="#,##0.00000;[Red]\-#,##0.00000"/>
    <numFmt numFmtId="183" formatCode="_ * #,##0_ ;_ * \-#,##0_ ;_ * &quot;&quot;_ ;_ @_ "/>
    <numFmt numFmtId="184" formatCode="#,##0_ ;[Red]\-#,##0\ "/>
    <numFmt numFmtId="185" formatCode="0_);[Red]\(0\)"/>
    <numFmt numFmtId="186" formatCode="#,##0_);[Red]\(#,##0\)"/>
    <numFmt numFmtId="187" formatCode="0.00_);[Red]\(0.00\)"/>
    <numFmt numFmtId="188" formatCode="#,##0&quot;点&quot;;[Red]\-#,##0&quot;点&quot;"/>
    <numFmt numFmtId="189" formatCode="#,##0.00&quot;％&quot;_ ;[Red]\-#,##0.00&quot;％&quot;\ "/>
    <numFmt numFmtId="190" formatCode="#,##0&quot;人&quot;;[Red]\-#,##0&quot;人&quot;"/>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明朝"/>
      <family val="1"/>
      <charset val="128"/>
    </font>
    <font>
      <sz val="9"/>
      <name val="ＭＳ Ｐ明朝"/>
      <family val="1"/>
      <charset val="128"/>
    </font>
    <font>
      <sz val="11"/>
      <name val="ＭＳ Ｐ明朝"/>
      <family val="1"/>
      <charset val="128"/>
    </font>
    <font>
      <b/>
      <sz val="14"/>
      <name val="ＭＳ Ｐ明朝"/>
      <family val="1"/>
      <charset val="128"/>
    </font>
    <font>
      <sz val="10"/>
      <name val="ＭＳ Ｐ明朝"/>
      <family val="1"/>
      <charset val="128"/>
    </font>
    <font>
      <b/>
      <sz val="10"/>
      <name val="ＭＳ Ｐ明朝"/>
      <family val="1"/>
      <charset val="128"/>
    </font>
    <font>
      <sz val="10"/>
      <name val="ＭＳ Ｐゴシック"/>
      <family val="3"/>
      <charset val="128"/>
    </font>
    <font>
      <b/>
      <sz val="9"/>
      <name val="ＭＳ Ｐ明朝"/>
      <family val="1"/>
      <charset val="128"/>
    </font>
    <font>
      <sz val="8"/>
      <name val="ＭＳ Ｐ明朝"/>
      <family val="1"/>
      <charset val="128"/>
    </font>
    <font>
      <sz val="6"/>
      <name val="ＭＳ Ｐ明朝"/>
      <family val="1"/>
      <charset val="128"/>
    </font>
    <font>
      <sz val="9"/>
      <name val="ＭＳ 明朝"/>
      <family val="1"/>
      <charset val="128"/>
    </font>
    <font>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6"/>
      <name val="ＭＳ 明朝"/>
      <family val="1"/>
      <charset val="128"/>
    </font>
    <font>
      <sz val="6"/>
      <name val="ＭＳ Ｐゴシック"/>
      <family val="2"/>
      <charset val="128"/>
      <scheme val="minor"/>
    </font>
    <font>
      <sz val="8"/>
      <name val="ＭＳ 明朝"/>
      <family val="1"/>
      <charset val="128"/>
    </font>
    <font>
      <b/>
      <sz val="9"/>
      <name val="ＭＳ 明朝"/>
      <family val="1"/>
      <charset val="128"/>
    </font>
    <font>
      <sz val="9"/>
      <name val="ＭＳ Ｐゴシック"/>
      <family val="3"/>
      <charset val="128"/>
    </font>
    <font>
      <sz val="12"/>
      <name val="ＭＳ 明朝"/>
      <family val="1"/>
      <charset val="128"/>
    </font>
    <font>
      <sz val="11"/>
      <name val="ＭＳ Ｐゴシック"/>
      <family val="3"/>
      <charset val="128"/>
      <scheme val="minor"/>
    </font>
    <font>
      <sz val="8"/>
      <color rgb="FF0000FF"/>
      <name val="ＭＳ 明朝"/>
      <family val="1"/>
      <charset val="128"/>
    </font>
    <font>
      <sz val="8"/>
      <color rgb="FF0000FF"/>
      <name val="ＭＳ Ｐゴシック"/>
      <family val="3"/>
      <charset val="128"/>
      <scheme val="minor"/>
    </font>
    <font>
      <sz val="8"/>
      <name val="ＭＳ Ｐゴシック"/>
      <family val="3"/>
      <charset val="128"/>
    </font>
    <font>
      <b/>
      <sz val="14"/>
      <name val="ＭＳ 明朝"/>
      <family val="1"/>
      <charset val="128"/>
    </font>
    <font>
      <b/>
      <sz val="9"/>
      <name val="ＭＳ Ｐゴシック"/>
      <family val="3"/>
      <charset val="128"/>
    </font>
    <font>
      <sz val="9"/>
      <color rgb="FFFF0000"/>
      <name val="ＭＳ Ｐ明朝"/>
      <family val="1"/>
      <charset val="128"/>
    </font>
    <font>
      <b/>
      <sz val="14"/>
      <name val="ＭＳ Ｐゴシック"/>
      <family val="3"/>
      <charset val="128"/>
    </font>
    <font>
      <sz val="7"/>
      <name val="ＭＳ Ｐ明朝"/>
      <family val="1"/>
      <charset val="128"/>
    </font>
    <font>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B0F0"/>
        <bgColor indexed="64"/>
      </patternFill>
    </fill>
    <fill>
      <patternFill patternType="solid">
        <fgColor theme="0" tint="-0.14999847407452621"/>
        <bgColor indexed="64"/>
      </patternFill>
    </fill>
  </fills>
  <borders count="7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diagonal style="hair">
        <color indexed="64"/>
      </diagonal>
    </border>
    <border>
      <left style="thin">
        <color indexed="64"/>
      </left>
      <right style="dotted">
        <color indexed="64"/>
      </right>
      <top style="thin">
        <color indexed="64"/>
      </top>
      <bottom/>
      <diagonal/>
    </border>
    <border diagonalUp="1">
      <left style="thin">
        <color indexed="64"/>
      </left>
      <right style="dotted">
        <color indexed="64"/>
      </right>
      <top/>
      <bottom style="thin">
        <color indexed="64"/>
      </bottom>
      <diagonal style="hair">
        <color indexed="64"/>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9">
    <xf numFmtId="0" fontId="0" fillId="0" borderId="0">
      <alignment vertical="center"/>
    </xf>
    <xf numFmtId="0" fontId="1"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06">
    <xf numFmtId="0" fontId="0" fillId="0" borderId="0" xfId="0">
      <alignment vertical="center"/>
    </xf>
    <xf numFmtId="0" fontId="6" fillId="2" borderId="0" xfId="0" applyFont="1" applyFill="1">
      <alignment vertical="center"/>
    </xf>
    <xf numFmtId="0" fontId="6" fillId="2" borderId="0" xfId="0" applyFont="1" applyFill="1" applyBorder="1">
      <alignment vertic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8" fillId="2" borderId="0" xfId="0" applyFont="1" applyFill="1">
      <alignment vertical="center"/>
    </xf>
    <xf numFmtId="0" fontId="5" fillId="2" borderId="0" xfId="0" applyFont="1" applyFill="1">
      <alignment vertical="center"/>
    </xf>
    <xf numFmtId="0" fontId="5" fillId="2" borderId="0" xfId="0" applyFont="1" applyFill="1" applyAlignment="1">
      <alignment vertical="center"/>
    </xf>
    <xf numFmtId="0" fontId="9" fillId="2" borderId="0" xfId="0" applyFont="1" applyFill="1">
      <alignment vertical="center"/>
    </xf>
    <xf numFmtId="0" fontId="8" fillId="2" borderId="0" xfId="0" applyFont="1" applyFill="1" applyBorder="1" applyAlignment="1">
      <alignment vertical="center" wrapText="1"/>
    </xf>
    <xf numFmtId="0" fontId="10" fillId="2" borderId="0" xfId="0" applyFont="1" applyFill="1" applyBorder="1" applyAlignment="1">
      <alignment vertical="center"/>
    </xf>
    <xf numFmtId="0" fontId="6" fillId="2" borderId="0" xfId="0" applyFont="1" applyFill="1" applyBorder="1" applyAlignment="1">
      <alignment vertical="center"/>
    </xf>
    <xf numFmtId="0" fontId="6" fillId="2" borderId="1"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vertical="center" shrinkToFit="1"/>
    </xf>
    <xf numFmtId="0" fontId="5" fillId="2" borderId="0" xfId="0" applyFont="1" applyFill="1" applyAlignment="1">
      <alignment vertical="center" wrapText="1"/>
    </xf>
    <xf numFmtId="0" fontId="11" fillId="2" borderId="0" xfId="0" applyFont="1" applyFill="1" applyAlignment="1" applyProtection="1">
      <alignment vertical="center"/>
      <protection locked="0"/>
    </xf>
    <xf numFmtId="0" fontId="5" fillId="2" borderId="0" xfId="0" applyFont="1" applyFill="1" applyAlignment="1" applyProtection="1">
      <alignment vertical="center" wrapText="1"/>
      <protection locked="0"/>
    </xf>
    <xf numFmtId="0" fontId="8" fillId="2" borderId="0" xfId="0" applyFont="1" applyFill="1" applyAlignment="1">
      <alignment vertical="center" wrapText="1"/>
    </xf>
    <xf numFmtId="0" fontId="5" fillId="2" borderId="0" xfId="0" applyFont="1" applyFill="1" applyBorder="1" applyAlignment="1">
      <alignment vertical="center" wrapText="1"/>
    </xf>
    <xf numFmtId="0" fontId="12" fillId="2" borderId="0" xfId="0" applyFont="1" applyFill="1" applyBorder="1" applyAlignment="1">
      <alignment vertical="top" wrapText="1"/>
    </xf>
    <xf numFmtId="0" fontId="11" fillId="2" borderId="0" xfId="0" applyFont="1" applyFill="1">
      <alignment vertical="center"/>
    </xf>
    <xf numFmtId="0" fontId="5" fillId="2" borderId="0" xfId="0" applyFont="1" applyFill="1" applyProtection="1">
      <alignment vertical="center"/>
      <protection locked="0"/>
    </xf>
    <xf numFmtId="0" fontId="5" fillId="2" borderId="0" xfId="0" applyFont="1" applyFill="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2" xfId="0" applyFont="1" applyFill="1" applyBorder="1" applyAlignment="1">
      <alignment vertical="center"/>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center" vertical="center"/>
    </xf>
    <xf numFmtId="0" fontId="5" fillId="2" borderId="5" xfId="0" applyFont="1" applyFill="1" applyBorder="1" applyAlignment="1">
      <alignment vertical="center"/>
    </xf>
    <xf numFmtId="0" fontId="5" fillId="2" borderId="3" xfId="0" applyFont="1" applyFill="1" applyBorder="1" applyAlignment="1">
      <alignment vertical="center" wrapText="1"/>
    </xf>
    <xf numFmtId="0" fontId="5" fillId="2" borderId="10" xfId="0" applyFont="1" applyFill="1" applyBorder="1" applyAlignment="1">
      <alignment vertical="center" wrapText="1"/>
    </xf>
    <xf numFmtId="0" fontId="5" fillId="2" borderId="7"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8"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12" fillId="2" borderId="10" xfId="0" applyFont="1" applyFill="1" applyBorder="1" applyAlignment="1" applyProtection="1">
      <alignment vertical="center"/>
      <protection locked="0"/>
    </xf>
    <xf numFmtId="0" fontId="5" fillId="2" borderId="10" xfId="0" applyFont="1" applyFill="1" applyBorder="1" applyAlignment="1">
      <alignment horizontal="center" vertical="center"/>
    </xf>
    <xf numFmtId="0" fontId="5" fillId="2" borderId="13" xfId="0" applyFont="1" applyFill="1" applyBorder="1" applyAlignment="1" applyProtection="1">
      <alignment vertical="center"/>
      <protection locked="0"/>
    </xf>
    <xf numFmtId="0" fontId="5" fillId="2" borderId="15" xfId="0" applyFont="1" applyFill="1" applyBorder="1" applyAlignment="1" applyProtection="1">
      <alignment vertical="center"/>
      <protection locked="0"/>
    </xf>
    <xf numFmtId="0" fontId="5" fillId="2" borderId="7"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38" fontId="5" fillId="2" borderId="0" xfId="7" applyFont="1" applyFill="1">
      <alignment vertical="center"/>
    </xf>
    <xf numFmtId="176" fontId="5" fillId="2" borderId="0" xfId="0" applyNumberFormat="1" applyFont="1" applyFill="1" applyBorder="1" applyAlignment="1">
      <alignment horizontal="right" vertical="center"/>
    </xf>
    <xf numFmtId="176" fontId="5" fillId="2" borderId="0" xfId="0" applyNumberFormat="1" applyFont="1" applyFill="1" applyBorder="1" applyAlignment="1">
      <alignment vertical="center"/>
    </xf>
    <xf numFmtId="177" fontId="5" fillId="2" borderId="0" xfId="8" applyNumberFormat="1" applyFont="1" applyFill="1" applyBorder="1" applyAlignment="1">
      <alignment horizontal="center" vertical="center"/>
    </xf>
    <xf numFmtId="176" fontId="5" fillId="2" borderId="0" xfId="8" applyNumberFormat="1" applyFont="1" applyFill="1" applyBorder="1" applyAlignment="1">
      <alignment vertical="center"/>
    </xf>
    <xf numFmtId="179" fontId="5" fillId="2" borderId="0" xfId="0" applyNumberFormat="1" applyFont="1" applyFill="1" applyProtection="1">
      <alignment vertical="center"/>
      <protection locked="0"/>
    </xf>
    <xf numFmtId="0" fontId="14" fillId="2" borderId="0" xfId="0" applyFont="1" applyFill="1">
      <alignment vertical="center"/>
    </xf>
    <xf numFmtId="0" fontId="14" fillId="2" borderId="1" xfId="0" applyFont="1" applyFill="1" applyBorder="1" applyAlignment="1" applyProtection="1">
      <alignment vertical="center"/>
      <protection locked="0"/>
    </xf>
    <xf numFmtId="0" fontId="14" fillId="2" borderId="0" xfId="0" applyFont="1" applyFill="1" applyBorder="1" applyAlignment="1">
      <alignment horizontal="left" vertical="center"/>
    </xf>
    <xf numFmtId="0" fontId="14" fillId="0" borderId="0" xfId="1" applyFont="1" applyFill="1" applyAlignment="1">
      <alignment vertical="center"/>
    </xf>
    <xf numFmtId="0" fontId="14" fillId="0" borderId="0" xfId="1" applyFont="1" applyFill="1">
      <alignment vertical="center"/>
    </xf>
    <xf numFmtId="0" fontId="14" fillId="0" borderId="0" xfId="1" applyFont="1" applyFill="1" applyAlignment="1">
      <alignment horizontal="center" vertical="center"/>
    </xf>
    <xf numFmtId="0" fontId="14" fillId="0" borderId="0" xfId="1" applyFont="1" applyFill="1" applyAlignment="1">
      <alignment vertical="center" shrinkToFit="1"/>
    </xf>
    <xf numFmtId="0" fontId="14" fillId="0" borderId="0" xfId="1" applyFont="1" applyFill="1" applyAlignment="1">
      <alignment horizontal="center" vertical="center" shrinkToFit="1"/>
    </xf>
    <xf numFmtId="0" fontId="18" fillId="0" borderId="0" xfId="1" applyFont="1" applyFill="1">
      <alignment vertical="center"/>
    </xf>
    <xf numFmtId="0" fontId="19" fillId="2" borderId="0" xfId="1" applyFont="1" applyFill="1" applyAlignment="1">
      <alignment vertical="center"/>
    </xf>
    <xf numFmtId="0" fontId="14" fillId="2" borderId="0" xfId="1" applyFont="1" applyFill="1" applyAlignment="1">
      <alignment horizontal="center" vertical="center"/>
    </xf>
    <xf numFmtId="0" fontId="14" fillId="2" borderId="0" xfId="1" applyFont="1" applyFill="1" applyAlignment="1">
      <alignment vertical="center" shrinkToFit="1"/>
    </xf>
    <xf numFmtId="0" fontId="14" fillId="2" borderId="0" xfId="1" applyFont="1" applyFill="1">
      <alignment vertical="center"/>
    </xf>
    <xf numFmtId="0" fontId="14" fillId="2" borderId="0" xfId="1" applyFont="1" applyFill="1" applyAlignment="1">
      <alignment horizontal="center" vertical="center" shrinkToFit="1"/>
    </xf>
    <xf numFmtId="0" fontId="18" fillId="2" borderId="0" xfId="1" applyFont="1" applyFill="1">
      <alignment vertical="center"/>
    </xf>
    <xf numFmtId="0" fontId="14" fillId="2" borderId="0" xfId="1" applyFont="1" applyFill="1" applyBorder="1">
      <alignment vertical="center"/>
    </xf>
    <xf numFmtId="38" fontId="14" fillId="2" borderId="0" xfId="4" applyFont="1" applyFill="1">
      <alignment vertical="center"/>
    </xf>
    <xf numFmtId="0" fontId="14" fillId="2" borderId="10" xfId="1" applyFont="1" applyFill="1" applyBorder="1" applyAlignment="1">
      <alignment horizontal="center" wrapText="1"/>
    </xf>
    <xf numFmtId="0" fontId="14" fillId="2" borderId="10" xfId="1" applyFont="1" applyFill="1" applyBorder="1">
      <alignment vertical="center"/>
    </xf>
    <xf numFmtId="0" fontId="14" fillId="2" borderId="11" xfId="1" applyFont="1" applyFill="1" applyBorder="1" applyAlignment="1">
      <alignment horizontal="center" vertical="top" shrinkToFit="1"/>
    </xf>
    <xf numFmtId="0" fontId="22" fillId="2" borderId="11" xfId="1" applyFont="1" applyFill="1" applyBorder="1" applyAlignment="1">
      <alignment vertical="top" wrapText="1"/>
    </xf>
    <xf numFmtId="0" fontId="18" fillId="2" borderId="12" xfId="1" applyFont="1" applyFill="1" applyBorder="1" applyAlignment="1">
      <alignment vertical="center"/>
    </xf>
    <xf numFmtId="0" fontId="14" fillId="2" borderId="12" xfId="1" applyFont="1" applyFill="1" applyBorder="1" applyAlignment="1">
      <alignment horizontal="center" vertical="center"/>
    </xf>
    <xf numFmtId="0" fontId="14" fillId="2" borderId="12" xfId="1" applyFont="1" applyFill="1" applyBorder="1" applyAlignment="1">
      <alignment horizontal="center" vertical="center" wrapText="1"/>
    </xf>
    <xf numFmtId="0" fontId="14" fillId="2" borderId="12" xfId="1" applyFont="1" applyFill="1" applyBorder="1" applyAlignment="1">
      <alignment horizontal="center" vertical="center" shrinkToFit="1"/>
    </xf>
    <xf numFmtId="0" fontId="14" fillId="2" borderId="12" xfId="1" applyFont="1" applyFill="1" applyBorder="1" applyAlignment="1">
      <alignment horizontal="center" vertical="center" textRotation="255"/>
    </xf>
    <xf numFmtId="0" fontId="14" fillId="2" borderId="3" xfId="1" applyFont="1" applyFill="1" applyBorder="1" applyAlignment="1">
      <alignment horizontal="center" vertical="top" wrapText="1"/>
    </xf>
    <xf numFmtId="0" fontId="18" fillId="2" borderId="7" xfId="1" applyFont="1" applyFill="1" applyBorder="1">
      <alignment vertical="center"/>
    </xf>
    <xf numFmtId="0" fontId="18" fillId="2" borderId="5" xfId="1" applyFont="1" applyFill="1" applyBorder="1">
      <alignment vertical="center"/>
    </xf>
    <xf numFmtId="0" fontId="14" fillId="3" borderId="5" xfId="1" applyFont="1" applyFill="1" applyBorder="1" applyAlignment="1">
      <alignment horizontal="center" vertical="center"/>
    </xf>
    <xf numFmtId="0" fontId="23" fillId="0" borderId="12" xfId="1" applyFont="1" applyBorder="1" applyAlignment="1" applyProtection="1">
      <alignment horizontal="center" vertical="center"/>
      <protection locked="0"/>
    </xf>
    <xf numFmtId="0" fontId="14" fillId="3" borderId="12" xfId="1" applyFont="1" applyFill="1" applyBorder="1" applyAlignment="1">
      <alignment horizontal="center" vertical="center" shrinkToFit="1"/>
    </xf>
    <xf numFmtId="0" fontId="14" fillId="2" borderId="12" xfId="1" applyFont="1" applyFill="1" applyBorder="1">
      <alignment vertical="center"/>
    </xf>
    <xf numFmtId="0" fontId="14" fillId="0" borderId="12" xfId="1" applyFont="1" applyFill="1" applyBorder="1" applyAlignment="1">
      <alignment horizontal="center" vertical="center" shrinkToFit="1"/>
    </xf>
    <xf numFmtId="0" fontId="14" fillId="3" borderId="12" xfId="1" applyFont="1" applyFill="1" applyBorder="1" applyAlignment="1">
      <alignment horizontal="center" vertical="center"/>
    </xf>
    <xf numFmtId="0" fontId="14" fillId="2" borderId="3" xfId="1" applyFont="1" applyFill="1" applyBorder="1">
      <alignment vertical="center"/>
    </xf>
    <xf numFmtId="0" fontId="18" fillId="2" borderId="13" xfId="1" applyFont="1" applyFill="1" applyBorder="1">
      <alignment vertical="center"/>
    </xf>
    <xf numFmtId="0" fontId="14" fillId="3" borderId="13" xfId="1" applyFont="1" applyFill="1" applyBorder="1" applyAlignment="1">
      <alignment horizontal="center" vertical="center"/>
    </xf>
    <xf numFmtId="0" fontId="14" fillId="2" borderId="7" xfId="1" applyFont="1" applyFill="1" applyBorder="1" applyAlignment="1">
      <alignment horizontal="center" vertical="center"/>
    </xf>
    <xf numFmtId="0" fontId="14" fillId="3" borderId="7" xfId="1" applyFont="1" applyFill="1" applyBorder="1" applyAlignment="1">
      <alignment horizontal="center" vertical="center" shrinkToFit="1"/>
    </xf>
    <xf numFmtId="0" fontId="14" fillId="2" borderId="7" xfId="1" applyFont="1" applyFill="1" applyBorder="1">
      <alignment vertical="center"/>
    </xf>
    <xf numFmtId="0" fontId="14" fillId="0" borderId="7" xfId="1" applyFont="1" applyFill="1" applyBorder="1" applyAlignment="1">
      <alignment horizontal="center" vertical="center" shrinkToFit="1"/>
    </xf>
    <xf numFmtId="0" fontId="14" fillId="3" borderId="7" xfId="1" applyFont="1" applyFill="1" applyBorder="1" applyAlignment="1">
      <alignment horizontal="center" vertical="center"/>
    </xf>
    <xf numFmtId="0" fontId="14" fillId="2" borderId="15" xfId="1" applyFont="1" applyFill="1" applyBorder="1">
      <alignment vertical="center"/>
    </xf>
    <xf numFmtId="0" fontId="14" fillId="2" borderId="15" xfId="1" applyFont="1" applyFill="1" applyBorder="1" applyAlignment="1">
      <alignment vertical="center" shrinkToFit="1"/>
    </xf>
    <xf numFmtId="0" fontId="14" fillId="2" borderId="10" xfId="1" applyFont="1" applyFill="1" applyBorder="1" applyAlignment="1">
      <alignment horizontal="center" vertical="center"/>
    </xf>
    <xf numFmtId="0" fontId="14" fillId="3" borderId="10" xfId="1" applyFont="1" applyFill="1" applyBorder="1" applyAlignment="1">
      <alignment horizontal="center" vertical="center" shrinkToFit="1"/>
    </xf>
    <xf numFmtId="0" fontId="14" fillId="0" borderId="10" xfId="1" applyFont="1" applyFill="1" applyBorder="1" applyAlignment="1">
      <alignment horizontal="center" vertical="center" shrinkToFit="1"/>
    </xf>
    <xf numFmtId="0" fontId="14" fillId="3" borderId="10" xfId="1" applyFont="1" applyFill="1" applyBorder="1" applyAlignment="1">
      <alignment horizontal="center" vertical="center"/>
    </xf>
    <xf numFmtId="0" fontId="14" fillId="2" borderId="7" xfId="1" applyFont="1" applyFill="1" applyBorder="1" applyAlignment="1">
      <alignment horizontal="center" vertical="center" shrinkToFit="1"/>
    </xf>
    <xf numFmtId="0" fontId="18" fillId="2" borderId="1" xfId="2" applyFont="1" applyFill="1" applyBorder="1" applyAlignment="1">
      <alignment vertical="center"/>
    </xf>
    <xf numFmtId="0" fontId="18" fillId="2" borderId="0" xfId="2" applyFont="1" applyFill="1" applyBorder="1" applyAlignment="1">
      <alignment vertical="center"/>
    </xf>
    <xf numFmtId="0" fontId="14" fillId="2" borderId="0" xfId="1" applyFont="1" applyFill="1" applyBorder="1" applyAlignment="1">
      <alignment horizontal="center" vertical="center" shrinkToFit="1"/>
    </xf>
    <xf numFmtId="0" fontId="18" fillId="2" borderId="0" xfId="2" applyFont="1" applyFill="1" applyAlignment="1">
      <alignment vertical="center"/>
    </xf>
    <xf numFmtId="0" fontId="18" fillId="2" borderId="0" xfId="1" applyFont="1" applyFill="1" applyAlignment="1">
      <alignment vertical="center"/>
    </xf>
    <xf numFmtId="0" fontId="18" fillId="2" borderId="0" xfId="1" applyFont="1" applyFill="1" applyAlignment="1">
      <alignment vertical="center" wrapText="1"/>
    </xf>
    <xf numFmtId="0" fontId="24" fillId="2" borderId="0" xfId="1" applyFont="1" applyFill="1" applyAlignment="1">
      <alignment vertical="center"/>
    </xf>
    <xf numFmtId="0" fontId="24" fillId="2" borderId="0" xfId="1" applyFont="1" applyFill="1" applyBorder="1" applyAlignment="1">
      <alignment vertical="center"/>
    </xf>
    <xf numFmtId="0" fontId="23" fillId="2" borderId="7" xfId="1" applyFont="1" applyFill="1" applyBorder="1" applyAlignment="1">
      <alignment vertical="center" shrinkToFit="1"/>
    </xf>
    <xf numFmtId="0" fontId="23" fillId="3" borderId="7" xfId="1" applyFont="1" applyFill="1" applyBorder="1" applyAlignment="1">
      <alignment horizontal="center" vertical="center" shrinkToFit="1"/>
    </xf>
    <xf numFmtId="0" fontId="23" fillId="3" borderId="7" xfId="1" applyFont="1" applyFill="1" applyBorder="1" applyAlignment="1">
      <alignment vertical="center" shrinkToFit="1"/>
    </xf>
    <xf numFmtId="0" fontId="23" fillId="2" borderId="0" xfId="1" applyFont="1" applyFill="1">
      <alignment vertical="center"/>
    </xf>
    <xf numFmtId="0" fontId="1" fillId="2" borderId="0" xfId="1" applyFont="1" applyFill="1">
      <alignment vertical="center"/>
    </xf>
    <xf numFmtId="0" fontId="21" fillId="2" borderId="15" xfId="1" applyFont="1" applyFill="1" applyBorder="1">
      <alignment vertical="center"/>
    </xf>
    <xf numFmtId="38" fontId="23" fillId="2" borderId="7" xfId="4" applyFont="1" applyFill="1" applyBorder="1" applyAlignment="1">
      <alignment vertical="center" shrinkToFit="1"/>
    </xf>
    <xf numFmtId="38" fontId="23" fillId="3" borderId="7" xfId="4" applyFont="1" applyFill="1" applyBorder="1" applyAlignment="1">
      <alignment vertical="center" shrinkToFit="1"/>
    </xf>
    <xf numFmtId="10" fontId="23" fillId="3" borderId="7" xfId="3" applyNumberFormat="1" applyFont="1" applyFill="1" applyBorder="1" applyAlignment="1">
      <alignment vertical="center" shrinkToFit="1"/>
    </xf>
    <xf numFmtId="9" fontId="23" fillId="2" borderId="7" xfId="3" applyFont="1" applyFill="1" applyBorder="1" applyAlignment="1">
      <alignment vertical="center" shrinkToFit="1"/>
    </xf>
    <xf numFmtId="38" fontId="23" fillId="2" borderId="7" xfId="4" applyFont="1" applyFill="1" applyBorder="1">
      <alignment vertical="center"/>
    </xf>
    <xf numFmtId="0" fontId="23" fillId="2" borderId="7" xfId="1" applyFont="1" applyFill="1" applyBorder="1" applyAlignment="1">
      <alignment horizontal="center" vertical="center"/>
    </xf>
    <xf numFmtId="0" fontId="23" fillId="3" borderId="7" xfId="1" applyFont="1" applyFill="1" applyBorder="1" applyAlignment="1">
      <alignment horizontal="center" vertical="center"/>
    </xf>
    <xf numFmtId="38" fontId="23" fillId="3" borderId="7" xfId="4" applyFont="1" applyFill="1" applyBorder="1">
      <alignment vertical="center"/>
    </xf>
    <xf numFmtId="0" fontId="1" fillId="2" borderId="7" xfId="1" applyFont="1" applyFill="1" applyBorder="1">
      <alignment vertical="center"/>
    </xf>
    <xf numFmtId="0" fontId="28" fillId="3" borderId="7" xfId="1" applyFont="1" applyFill="1" applyBorder="1" applyAlignment="1">
      <alignment horizontal="center" vertical="center" shrinkToFit="1"/>
    </xf>
    <xf numFmtId="9" fontId="23" fillId="3" borderId="7" xfId="3" applyFont="1" applyFill="1" applyBorder="1" applyAlignment="1">
      <alignment vertical="center" shrinkToFit="1"/>
    </xf>
    <xf numFmtId="0" fontId="1" fillId="3" borderId="7" xfId="1" applyFont="1" applyFill="1" applyBorder="1">
      <alignment vertical="center"/>
    </xf>
    <xf numFmtId="0" fontId="23" fillId="2" borderId="0" xfId="1" applyFont="1" applyFill="1" applyAlignment="1">
      <alignment horizontal="center" vertical="center"/>
    </xf>
    <xf numFmtId="9" fontId="23" fillId="2" borderId="0" xfId="3" applyFont="1" applyFill="1" applyAlignment="1">
      <alignment vertical="center" shrinkToFit="1"/>
    </xf>
    <xf numFmtId="0" fontId="21" fillId="2" borderId="10" xfId="1" applyFont="1" applyFill="1" applyBorder="1" applyAlignment="1">
      <alignment vertical="center" wrapText="1"/>
    </xf>
    <xf numFmtId="0" fontId="21" fillId="2" borderId="12" xfId="1" applyFont="1" applyFill="1" applyBorder="1" applyAlignment="1">
      <alignment vertical="center" wrapText="1"/>
    </xf>
    <xf numFmtId="0" fontId="14" fillId="2" borderId="0" xfId="1" applyFont="1" applyFill="1" applyBorder="1" applyAlignment="1">
      <alignment vertical="center" wrapText="1"/>
    </xf>
    <xf numFmtId="0" fontId="29" fillId="2" borderId="0" xfId="1" applyFont="1" applyFill="1">
      <alignment vertical="center"/>
    </xf>
    <xf numFmtId="0" fontId="22" fillId="2" borderId="0" xfId="1" applyFont="1" applyFill="1" applyBorder="1">
      <alignment vertical="center"/>
    </xf>
    <xf numFmtId="0" fontId="22" fillId="2" borderId="0" xfId="1" applyFont="1" applyFill="1">
      <alignment vertical="center"/>
    </xf>
    <xf numFmtId="0" fontId="22" fillId="2" borderId="0" xfId="1" applyFont="1" applyFill="1" applyBorder="1" applyAlignment="1">
      <alignment vertical="center"/>
    </xf>
    <xf numFmtId="0" fontId="22" fillId="2" borderId="0" xfId="1" applyFont="1" applyFill="1" applyBorder="1" applyAlignment="1">
      <alignment horizontal="left" vertical="center"/>
    </xf>
    <xf numFmtId="0" fontId="30" fillId="2" borderId="0" xfId="1" applyFont="1" applyFill="1">
      <alignment vertical="center"/>
    </xf>
    <xf numFmtId="0" fontId="14" fillId="2" borderId="0" xfId="1" applyFont="1" applyFill="1" applyBorder="1" applyAlignment="1">
      <alignment horizontal="center" vertical="center"/>
    </xf>
    <xf numFmtId="0" fontId="22" fillId="2" borderId="7" xfId="1" applyFont="1" applyFill="1" applyBorder="1" applyAlignment="1">
      <alignment horizontal="center" vertical="center"/>
    </xf>
    <xf numFmtId="0" fontId="14" fillId="2" borderId="0" xfId="1" applyFont="1" applyFill="1" applyBorder="1" applyAlignment="1">
      <alignment vertical="center"/>
    </xf>
    <xf numFmtId="0" fontId="14" fillId="2" borderId="7" xfId="1" applyFont="1" applyFill="1" applyBorder="1" applyAlignment="1">
      <alignment vertical="center"/>
    </xf>
    <xf numFmtId="0" fontId="14" fillId="2" borderId="7" xfId="1" applyFont="1" applyFill="1" applyBorder="1" applyAlignment="1">
      <alignment horizontal="left" vertical="center"/>
    </xf>
    <xf numFmtId="0" fontId="14" fillId="2" borderId="0" xfId="1" applyFont="1" applyFill="1" applyBorder="1" applyAlignment="1">
      <alignment horizontal="left" vertical="center"/>
    </xf>
    <xf numFmtId="0" fontId="14" fillId="2" borderId="7" xfId="1" applyFont="1" applyFill="1" applyBorder="1" applyAlignment="1">
      <alignment horizontal="left" vertical="center" shrinkToFit="1"/>
    </xf>
    <xf numFmtId="0" fontId="14" fillId="2" borderId="7" xfId="1" applyFont="1" applyFill="1" applyBorder="1" applyAlignment="1">
      <alignment vertical="center" wrapText="1"/>
    </xf>
    <xf numFmtId="0" fontId="14" fillId="2" borderId="0" xfId="1" applyFont="1" applyFill="1" applyBorder="1" applyAlignment="1">
      <alignment horizontal="left" vertical="center" wrapText="1"/>
    </xf>
    <xf numFmtId="0" fontId="22" fillId="2" borderId="0" xfId="1" applyFont="1" applyFill="1" applyAlignment="1">
      <alignment vertical="center"/>
    </xf>
    <xf numFmtId="0" fontId="14" fillId="2" borderId="7" xfId="1" applyFont="1" applyFill="1" applyBorder="1" applyAlignment="1">
      <alignment vertical="center" shrinkToFit="1"/>
    </xf>
    <xf numFmtId="0" fontId="14" fillId="2" borderId="1" xfId="1" applyFont="1" applyFill="1" applyBorder="1" applyAlignment="1">
      <alignment horizontal="center" vertical="center" shrinkToFit="1"/>
    </xf>
    <xf numFmtId="0" fontId="14" fillId="2" borderId="1" xfId="1" applyFont="1" applyFill="1" applyBorder="1" applyAlignment="1">
      <alignment horizontal="left" vertical="center" shrinkToFit="1"/>
    </xf>
    <xf numFmtId="0" fontId="31" fillId="2" borderId="2" xfId="0" applyFont="1" applyFill="1" applyBorder="1" applyAlignment="1">
      <alignment vertical="center"/>
    </xf>
    <xf numFmtId="38" fontId="23" fillId="4" borderId="7" xfId="4" applyFont="1" applyFill="1" applyBorder="1" applyAlignment="1">
      <alignment vertical="center" shrinkToFit="1"/>
    </xf>
    <xf numFmtId="0" fontId="14" fillId="3" borderId="7" xfId="1" applyFont="1" applyFill="1" applyBorder="1">
      <alignment vertical="center"/>
    </xf>
    <xf numFmtId="0" fontId="14" fillId="3" borderId="15" xfId="1" applyFont="1" applyFill="1" applyBorder="1">
      <alignment vertical="center"/>
    </xf>
    <xf numFmtId="0" fontId="23" fillId="4" borderId="7" xfId="1" applyFont="1" applyFill="1" applyBorder="1" applyAlignment="1">
      <alignment vertical="center" shrinkToFit="1"/>
    </xf>
    <xf numFmtId="0" fontId="5" fillId="2" borderId="1"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8" fillId="0" borderId="0" xfId="0" applyFont="1" applyFill="1">
      <alignment vertical="center"/>
    </xf>
    <xf numFmtId="0" fontId="23" fillId="0" borderId="0" xfId="0" applyFont="1" applyFill="1">
      <alignment vertical="center"/>
    </xf>
    <xf numFmtId="0" fontId="0" fillId="0" borderId="0" xfId="0" applyFont="1" applyFill="1">
      <alignment vertical="center"/>
    </xf>
    <xf numFmtId="0" fontId="0" fillId="2" borderId="0" xfId="0" applyFont="1" applyFill="1">
      <alignment vertical="center"/>
    </xf>
    <xf numFmtId="0" fontId="23" fillId="2" borderId="0" xfId="0" applyFont="1" applyFill="1" applyAlignment="1">
      <alignment vertical="center"/>
    </xf>
    <xf numFmtId="0" fontId="23" fillId="2" borderId="0" xfId="0" applyFont="1" applyFill="1">
      <alignment vertical="center"/>
    </xf>
    <xf numFmtId="0" fontId="18" fillId="2" borderId="0" xfId="0" applyFont="1" applyFill="1">
      <alignment vertical="center"/>
    </xf>
    <xf numFmtId="0" fontId="30" fillId="2" borderId="0" xfId="0" applyFont="1" applyFill="1">
      <alignment vertical="center"/>
    </xf>
    <xf numFmtId="0" fontId="30" fillId="2" borderId="0" xfId="0" applyFont="1" applyFill="1" applyAlignment="1">
      <alignment vertical="center"/>
    </xf>
    <xf numFmtId="0" fontId="23" fillId="2" borderId="0" xfId="0" applyFont="1" applyFill="1" applyBorder="1">
      <alignment vertical="center"/>
    </xf>
    <xf numFmtId="0" fontId="14" fillId="2" borderId="0" xfId="0" applyFont="1" applyFill="1" applyBorder="1" applyAlignment="1">
      <alignment horizontal="right" vertical="center"/>
    </xf>
    <xf numFmtId="0" fontId="5" fillId="2" borderId="0" xfId="0" applyFont="1" applyFill="1" applyBorder="1" applyAlignment="1">
      <alignment horizontal="left" vertical="center"/>
    </xf>
    <xf numFmtId="0" fontId="14" fillId="2" borderId="0" xfId="0" applyFont="1" applyFill="1" applyBorder="1" applyAlignment="1">
      <alignment vertical="center"/>
    </xf>
    <xf numFmtId="0" fontId="18" fillId="2" borderId="0" xfId="0" applyFont="1" applyFill="1" applyBorder="1">
      <alignment vertical="center"/>
    </xf>
    <xf numFmtId="0" fontId="0" fillId="2" borderId="2" xfId="0" applyFont="1" applyFill="1" applyBorder="1">
      <alignment vertical="center"/>
    </xf>
    <xf numFmtId="0" fontId="23" fillId="2" borderId="2" xfId="0" applyFont="1" applyFill="1" applyBorder="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xf>
    <xf numFmtId="0" fontId="5" fillId="2" borderId="0" xfId="0" quotePrefix="1" applyFont="1" applyFill="1" applyBorder="1" applyAlignment="1">
      <alignment vertical="center" wrapText="1"/>
    </xf>
    <xf numFmtId="0" fontId="5" fillId="2" borderId="0" xfId="0" applyFont="1" applyFill="1" applyBorder="1" applyAlignment="1">
      <alignment horizontal="left" vertical="center" wrapText="1"/>
    </xf>
    <xf numFmtId="0" fontId="5" fillId="2" borderId="1" xfId="0" applyFont="1" applyFill="1" applyBorder="1" applyAlignment="1">
      <alignment vertical="top"/>
    </xf>
    <xf numFmtId="0" fontId="23" fillId="2" borderId="0" xfId="0" applyFont="1" applyFill="1" applyBorder="1" applyAlignment="1">
      <alignment vertical="center" shrinkToFit="1"/>
    </xf>
    <xf numFmtId="0" fontId="5" fillId="2" borderId="0" xfId="0" applyFont="1" applyFill="1" applyBorder="1" applyAlignment="1">
      <alignment vertical="top" wrapText="1"/>
    </xf>
    <xf numFmtId="0" fontId="5" fillId="2" borderId="0" xfId="0" applyFont="1" applyFill="1" applyBorder="1" applyAlignment="1">
      <alignment vertical="top"/>
    </xf>
    <xf numFmtId="181" fontId="5" fillId="2" borderId="1" xfId="0" applyNumberFormat="1" applyFont="1" applyFill="1" applyBorder="1" applyAlignment="1">
      <alignment vertical="center"/>
    </xf>
    <xf numFmtId="181" fontId="5" fillId="2" borderId="4" xfId="0" applyNumberFormat="1" applyFont="1" applyFill="1" applyBorder="1" applyAlignment="1">
      <alignment vertical="center"/>
    </xf>
    <xf numFmtId="181" fontId="5" fillId="2" borderId="2" xfId="0" applyNumberFormat="1" applyFont="1" applyFill="1" applyBorder="1" applyAlignment="1">
      <alignment vertical="center"/>
    </xf>
    <xf numFmtId="181" fontId="5" fillId="2" borderId="3" xfId="0" applyNumberFormat="1"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lignment vertical="center"/>
    </xf>
    <xf numFmtId="0" fontId="28" fillId="2" borderId="7" xfId="1" applyFont="1" applyFill="1" applyBorder="1" applyAlignment="1">
      <alignment horizontal="center" vertical="center" shrinkToFit="1"/>
    </xf>
    <xf numFmtId="38" fontId="28" fillId="2" borderId="7" xfId="7" applyFont="1" applyFill="1" applyBorder="1" applyAlignment="1">
      <alignment vertical="center" shrinkToFit="1"/>
    </xf>
    <xf numFmtId="182" fontId="28" fillId="2" borderId="7" xfId="7" applyNumberFormat="1" applyFont="1" applyFill="1" applyBorder="1" applyAlignment="1">
      <alignment vertical="center" shrinkToFit="1"/>
    </xf>
    <xf numFmtId="183" fontId="23" fillId="4" borderId="7" xfId="1" applyNumberFormat="1" applyFont="1" applyFill="1" applyBorder="1" applyAlignment="1">
      <alignment vertical="center" shrinkToFit="1"/>
    </xf>
    <xf numFmtId="183" fontId="23" fillId="4" borderId="7" xfId="4" applyNumberFormat="1" applyFont="1" applyFill="1" applyBorder="1" applyAlignment="1">
      <alignment vertical="center" shrinkToFit="1"/>
    </xf>
    <xf numFmtId="183" fontId="23" fillId="3" borderId="7" xfId="4" applyNumberFormat="1" applyFont="1" applyFill="1" applyBorder="1" applyAlignment="1">
      <alignment vertical="center" shrinkToFit="1"/>
    </xf>
    <xf numFmtId="183" fontId="23" fillId="4" borderId="7" xfId="4" applyNumberFormat="1" applyFont="1" applyFill="1" applyBorder="1">
      <alignment vertical="center"/>
    </xf>
    <xf numFmtId="183" fontId="23" fillId="3" borderId="7" xfId="4" applyNumberFormat="1" applyFont="1" applyFill="1" applyBorder="1">
      <alignment vertical="center"/>
    </xf>
    <xf numFmtId="183" fontId="23" fillId="2" borderId="27" xfId="4" applyNumberFormat="1" applyFont="1" applyFill="1" applyBorder="1">
      <alignment vertical="center"/>
    </xf>
    <xf numFmtId="0" fontId="18" fillId="2" borderId="0" xfId="1" applyFont="1" applyFill="1" applyAlignment="1">
      <alignment vertical="center" wrapText="1"/>
    </xf>
    <xf numFmtId="0" fontId="21" fillId="0" borderId="0" xfId="1" applyFont="1" applyFill="1">
      <alignment vertical="center"/>
    </xf>
    <xf numFmtId="0" fontId="21" fillId="2" borderId="0" xfId="1" applyFont="1" applyFill="1">
      <alignment vertical="center"/>
    </xf>
    <xf numFmtId="0" fontId="21" fillId="2" borderId="1" xfId="1" applyFont="1" applyFill="1" applyBorder="1" applyAlignment="1">
      <alignment horizontal="center" vertical="center" wrapText="1"/>
    </xf>
    <xf numFmtId="0" fontId="21" fillId="2" borderId="6" xfId="1" applyFont="1" applyFill="1" applyBorder="1" applyAlignment="1">
      <alignment vertical="center" wrapText="1"/>
    </xf>
    <xf numFmtId="0" fontId="21" fillId="2" borderId="9" xfId="1" applyFont="1" applyFill="1" applyBorder="1" applyAlignment="1">
      <alignment vertical="center" wrapText="1"/>
    </xf>
    <xf numFmtId="38" fontId="23" fillId="2" borderId="13" xfId="4" applyFont="1" applyFill="1" applyBorder="1" applyAlignment="1">
      <alignment vertical="center" shrinkToFit="1"/>
    </xf>
    <xf numFmtId="183" fontId="23" fillId="3" borderId="13" xfId="4" applyNumberFormat="1" applyFont="1" applyFill="1" applyBorder="1" applyAlignment="1">
      <alignment vertical="center" shrinkToFit="1"/>
    </xf>
    <xf numFmtId="38" fontId="23" fillId="5" borderId="43" xfId="4" applyFont="1" applyFill="1" applyBorder="1" applyAlignment="1">
      <alignment vertical="center" shrinkToFit="1"/>
    </xf>
    <xf numFmtId="183" fontId="23" fillId="3" borderId="43" xfId="4" applyNumberFormat="1" applyFont="1" applyFill="1" applyBorder="1" applyAlignment="1">
      <alignment vertical="center" shrinkToFit="1"/>
    </xf>
    <xf numFmtId="38" fontId="5" fillId="3" borderId="19" xfId="7" applyFont="1" applyFill="1" applyBorder="1" applyAlignment="1" applyProtection="1">
      <alignment vertical="center" shrinkToFit="1"/>
    </xf>
    <xf numFmtId="38" fontId="5" fillId="3" borderId="2" xfId="7" applyFont="1" applyFill="1" applyBorder="1" applyAlignment="1" applyProtection="1">
      <alignment vertical="center" shrinkToFit="1"/>
    </xf>
    <xf numFmtId="38" fontId="5" fillId="2" borderId="0" xfId="7" applyFont="1" applyFill="1" applyProtection="1">
      <alignment vertical="center"/>
      <protection locked="0"/>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lignment vertical="center"/>
    </xf>
    <xf numFmtId="0" fontId="5" fillId="2" borderId="0" xfId="0" applyFont="1" applyFill="1" applyBorder="1" applyAlignment="1">
      <alignment vertical="center" wrapText="1"/>
    </xf>
    <xf numFmtId="0" fontId="5" fillId="2" borderId="6"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32" fillId="2" borderId="0" xfId="0" applyFont="1" applyFill="1" applyAlignment="1">
      <alignment horizontal="center" vertical="center"/>
    </xf>
    <xf numFmtId="0" fontId="5" fillId="0" borderId="0" xfId="0" applyFont="1" applyFill="1">
      <alignment vertical="center"/>
    </xf>
    <xf numFmtId="0" fontId="10" fillId="0" borderId="0" xfId="0" applyFont="1" applyFill="1">
      <alignment vertical="center"/>
    </xf>
    <xf numFmtId="0" fontId="10" fillId="2" borderId="0" xfId="0" applyFont="1" applyFill="1">
      <alignment vertical="center"/>
    </xf>
    <xf numFmtId="0" fontId="34" fillId="2" borderId="0" xfId="0" applyFont="1" applyFill="1" applyAlignment="1">
      <alignment vertical="center"/>
    </xf>
    <xf numFmtId="0" fontId="10" fillId="2" borderId="0" xfId="0" applyFont="1" applyFill="1" applyAlignment="1">
      <alignment vertical="center"/>
    </xf>
    <xf numFmtId="185" fontId="5" fillId="2" borderId="0" xfId="0" applyNumberFormat="1" applyFont="1" applyFill="1">
      <alignment vertical="center"/>
    </xf>
    <xf numFmtId="0" fontId="0" fillId="0" borderId="0" xfId="0" applyFont="1" applyBorder="1" applyAlignment="1">
      <alignment vertical="center" wrapText="1"/>
    </xf>
    <xf numFmtId="0" fontId="5" fillId="2" borderId="0" xfId="0" applyFont="1" applyFill="1" applyAlignment="1">
      <alignment horizontal="right" vertical="center"/>
    </xf>
    <xf numFmtId="0" fontId="12" fillId="2" borderId="14" xfId="0" applyFont="1" applyFill="1" applyBorder="1" applyAlignment="1">
      <alignment vertical="center"/>
    </xf>
    <xf numFmtId="0" fontId="12" fillId="2" borderId="15" xfId="0" applyFont="1" applyFill="1" applyBorder="1" applyAlignment="1">
      <alignment vertical="center"/>
    </xf>
    <xf numFmtId="0" fontId="12" fillId="2" borderId="4" xfId="0" applyFont="1" applyFill="1" applyBorder="1" applyAlignment="1">
      <alignment vertical="center" shrinkToFit="1"/>
    </xf>
    <xf numFmtId="0" fontId="12" fillId="2" borderId="17" xfId="0" applyFont="1" applyFill="1" applyBorder="1" applyAlignment="1">
      <alignment vertical="center"/>
    </xf>
    <xf numFmtId="186" fontId="5" fillId="2" borderId="0" xfId="0" applyNumberFormat="1" applyFont="1" applyFill="1" applyBorder="1" applyAlignment="1">
      <alignment horizontal="center" vertical="center"/>
    </xf>
    <xf numFmtId="176"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indent="1"/>
    </xf>
    <xf numFmtId="0" fontId="23" fillId="2" borderId="0" xfId="0" applyFont="1" applyFill="1" applyAlignment="1">
      <alignment horizontal="right" vertical="center"/>
    </xf>
    <xf numFmtId="184" fontId="5" fillId="2" borderId="11" xfId="7" applyNumberFormat="1" applyFont="1" applyFill="1" applyBorder="1" applyAlignment="1">
      <alignment vertical="center" wrapText="1"/>
    </xf>
    <xf numFmtId="184" fontId="5" fillId="2" borderId="12" xfId="7" applyNumberFormat="1" applyFont="1" applyFill="1" applyBorder="1" applyAlignment="1">
      <alignment vertical="center" wrapText="1"/>
    </xf>
    <xf numFmtId="0" fontId="5" fillId="2" borderId="14" xfId="0" applyFont="1" applyFill="1" applyBorder="1" applyAlignment="1">
      <alignment vertical="center"/>
    </xf>
    <xf numFmtId="184" fontId="5" fillId="2" borderId="8" xfId="7" applyNumberFormat="1" applyFont="1" applyFill="1" applyBorder="1" applyAlignment="1">
      <alignment vertical="center"/>
    </xf>
    <xf numFmtId="184" fontId="5" fillId="2" borderId="0" xfId="7" applyNumberFormat="1" applyFont="1" applyFill="1" applyBorder="1" applyAlignment="1">
      <alignment vertical="center"/>
    </xf>
    <xf numFmtId="184" fontId="5" fillId="2" borderId="9" xfId="7" applyNumberFormat="1" applyFont="1" applyFill="1" applyBorder="1" applyAlignment="1">
      <alignment vertical="center"/>
    </xf>
    <xf numFmtId="185" fontId="5" fillId="3" borderId="8" xfId="7" applyNumberFormat="1" applyFont="1" applyFill="1" applyBorder="1" applyAlignment="1">
      <alignment horizontal="center" vertical="center"/>
    </xf>
    <xf numFmtId="185" fontId="5" fillId="3" borderId="0" xfId="7" applyNumberFormat="1" applyFont="1" applyFill="1" applyBorder="1" applyAlignment="1">
      <alignment horizontal="center" vertical="center"/>
    </xf>
    <xf numFmtId="185" fontId="5" fillId="3" borderId="9" xfId="7" applyNumberFormat="1" applyFont="1" applyFill="1" applyBorder="1" applyAlignment="1">
      <alignment horizontal="center" vertical="center"/>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32" fillId="2" borderId="2" xfId="0" applyFont="1" applyFill="1" applyBorder="1" applyAlignment="1">
      <alignment vertical="center"/>
    </xf>
    <xf numFmtId="0" fontId="32" fillId="2" borderId="2" xfId="0"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4" xfId="0" applyFont="1" applyFill="1" applyBorder="1" applyAlignment="1">
      <alignment horizontal="center" vertical="top" wrapText="1"/>
    </xf>
    <xf numFmtId="0" fontId="34" fillId="2" borderId="0" xfId="0" applyFont="1" applyFill="1">
      <alignment vertical="center"/>
    </xf>
    <xf numFmtId="0" fontId="5" fillId="2" borderId="0" xfId="0" applyFont="1" applyFill="1" applyAlignment="1">
      <alignment horizontal="left" vertical="center" wrapText="1"/>
    </xf>
    <xf numFmtId="0" fontId="30" fillId="2" borderId="2" xfId="0" applyFont="1" applyFill="1" applyBorder="1" applyAlignment="1">
      <alignment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vertical="center"/>
    </xf>
    <xf numFmtId="0" fontId="5" fillId="2" borderId="7"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6"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lef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5" fillId="3" borderId="6" xfId="7" applyFont="1" applyFill="1" applyBorder="1" applyAlignment="1">
      <alignment horizontal="center" vertical="center"/>
    </xf>
    <xf numFmtId="38" fontId="5" fillId="3" borderId="1" xfId="7" applyFont="1" applyFill="1" applyBorder="1" applyAlignment="1">
      <alignment horizontal="center" vertical="center"/>
    </xf>
    <xf numFmtId="38" fontId="5" fillId="3" borderId="5" xfId="7" applyFont="1" applyFill="1" applyBorder="1" applyAlignment="1">
      <alignment horizontal="center" vertical="center"/>
    </xf>
    <xf numFmtId="38" fontId="5" fillId="3" borderId="2" xfId="7" applyFont="1" applyFill="1" applyBorder="1" applyAlignment="1">
      <alignment horizontal="center" vertical="center"/>
    </xf>
    <xf numFmtId="38" fontId="5" fillId="2" borderId="6" xfId="7" applyFont="1" applyFill="1" applyBorder="1" applyAlignment="1">
      <alignment horizontal="center" vertical="center"/>
    </xf>
    <xf numFmtId="38" fontId="5" fillId="2" borderId="1" xfId="7" applyFont="1" applyFill="1" applyBorder="1" applyAlignment="1">
      <alignment horizontal="center" vertical="center"/>
    </xf>
    <xf numFmtId="38" fontId="5" fillId="2" borderId="5" xfId="7" applyFont="1" applyFill="1" applyBorder="1" applyAlignment="1">
      <alignment horizontal="center" vertical="center"/>
    </xf>
    <xf numFmtId="38" fontId="5" fillId="2" borderId="2" xfId="7" applyFont="1" applyFill="1" applyBorder="1" applyAlignment="1">
      <alignment horizontal="center" vertical="center"/>
    </xf>
    <xf numFmtId="38" fontId="5" fillId="2" borderId="44" xfId="7" applyFont="1" applyFill="1" applyBorder="1" applyAlignment="1">
      <alignment horizontal="center" vertical="center"/>
    </xf>
    <xf numFmtId="38" fontId="5" fillId="2" borderId="45" xfId="7" applyFont="1" applyFill="1" applyBorder="1" applyAlignment="1">
      <alignment horizontal="center" vertical="center"/>
    </xf>
    <xf numFmtId="38" fontId="5" fillId="2" borderId="46" xfId="7" applyFont="1" applyFill="1" applyBorder="1" applyAlignment="1">
      <alignment horizontal="center" vertical="center"/>
    </xf>
    <xf numFmtId="38" fontId="5" fillId="2" borderId="24" xfId="7" applyFont="1" applyFill="1" applyBorder="1" applyAlignment="1">
      <alignment horizontal="center" vertical="center"/>
    </xf>
    <xf numFmtId="38" fontId="5" fillId="2" borderId="25" xfId="7" applyFont="1" applyFill="1" applyBorder="1" applyAlignment="1">
      <alignment horizontal="center" vertical="center"/>
    </xf>
    <xf numFmtId="38" fontId="5" fillId="2" borderId="26" xfId="7" applyFont="1" applyFill="1" applyBorder="1" applyAlignment="1">
      <alignment horizontal="center" vertical="center"/>
    </xf>
    <xf numFmtId="38" fontId="5" fillId="2" borderId="7" xfId="7" applyFont="1" applyFill="1" applyBorder="1" applyAlignment="1">
      <alignment horizontal="center" vertical="center"/>
    </xf>
    <xf numFmtId="176" fontId="5" fillId="2" borderId="51" xfId="0" applyNumberFormat="1" applyFont="1" applyFill="1" applyBorder="1" applyAlignment="1">
      <alignment horizontal="center" vertical="center"/>
    </xf>
    <xf numFmtId="176" fontId="5" fillId="2" borderId="52" xfId="0" applyNumberFormat="1" applyFont="1" applyFill="1" applyBorder="1" applyAlignment="1">
      <alignment horizontal="center" vertical="center"/>
    </xf>
    <xf numFmtId="176" fontId="5" fillId="2" borderId="53"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186" fontId="5" fillId="3" borderId="51" xfId="0" applyNumberFormat="1" applyFont="1" applyFill="1" applyBorder="1" applyAlignment="1">
      <alignment horizontal="center" vertical="center" shrinkToFit="1"/>
    </xf>
    <xf numFmtId="186" fontId="5" fillId="3" borderId="52" xfId="0" applyNumberFormat="1" applyFont="1" applyFill="1" applyBorder="1" applyAlignment="1">
      <alignment horizontal="center" vertical="center" shrinkToFit="1"/>
    </xf>
    <xf numFmtId="186" fontId="5" fillId="3" borderId="53" xfId="0" applyNumberFormat="1" applyFont="1" applyFill="1" applyBorder="1" applyAlignment="1">
      <alignment horizontal="center" vertical="center" shrinkToFit="1"/>
    </xf>
    <xf numFmtId="0" fontId="8" fillId="2" borderId="0" xfId="0" applyFont="1" applyFill="1" applyAlignment="1">
      <alignment horizontal="center" vertical="center"/>
    </xf>
    <xf numFmtId="0" fontId="8" fillId="2" borderId="9" xfId="0" applyFont="1" applyFill="1" applyBorder="1" applyAlignment="1">
      <alignment horizontal="center" vertical="center"/>
    </xf>
    <xf numFmtId="176" fontId="5" fillId="2" borderId="13" xfId="0" applyNumberFormat="1" applyFont="1" applyFill="1" applyBorder="1" applyAlignment="1">
      <alignment horizontal="center" vertical="center" shrinkToFit="1"/>
    </xf>
    <xf numFmtId="176" fontId="5" fillId="2" borderId="14" xfId="0" applyNumberFormat="1" applyFont="1" applyFill="1" applyBorder="1" applyAlignment="1">
      <alignment horizontal="center" vertical="center" shrinkToFit="1"/>
    </xf>
    <xf numFmtId="176" fontId="5" fillId="2" borderId="15" xfId="0" applyNumberFormat="1" applyFont="1" applyFill="1" applyBorder="1" applyAlignment="1">
      <alignment horizontal="center" vertical="center" shrinkToFit="1"/>
    </xf>
    <xf numFmtId="176" fontId="5" fillId="2" borderId="13" xfId="0" applyNumberFormat="1" applyFont="1" applyFill="1" applyBorder="1" applyAlignment="1">
      <alignment horizontal="center" vertical="center"/>
    </xf>
    <xf numFmtId="176" fontId="5" fillId="2" borderId="14" xfId="0" applyNumberFormat="1" applyFont="1" applyFill="1" applyBorder="1" applyAlignment="1">
      <alignment horizontal="center" vertical="center"/>
    </xf>
    <xf numFmtId="0" fontId="5" fillId="2" borderId="6"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47" xfId="0" applyFont="1" applyFill="1" applyBorder="1" applyAlignment="1">
      <alignment horizontal="left" vertical="center" shrinkToFit="1"/>
    </xf>
    <xf numFmtId="0" fontId="5" fillId="2" borderId="17" xfId="0" applyFont="1" applyFill="1" applyBorder="1" applyAlignment="1">
      <alignment horizontal="left" vertical="center" shrinkToFit="1"/>
    </xf>
    <xf numFmtId="186" fontId="5" fillId="3" borderId="6" xfId="0" applyNumberFormat="1" applyFont="1" applyFill="1" applyBorder="1" applyAlignment="1">
      <alignment horizontal="center" vertical="center" shrinkToFit="1"/>
    </xf>
    <xf numFmtId="186" fontId="5" fillId="3" borderId="1" xfId="0" applyNumberFormat="1" applyFont="1" applyFill="1" applyBorder="1" applyAlignment="1">
      <alignment horizontal="center" vertical="center" shrinkToFit="1"/>
    </xf>
    <xf numFmtId="186" fontId="5" fillId="3" borderId="4" xfId="0" applyNumberFormat="1" applyFont="1" applyFill="1" applyBorder="1" applyAlignment="1">
      <alignment horizontal="center" vertical="center" shrinkToFit="1"/>
    </xf>
    <xf numFmtId="186" fontId="5" fillId="3" borderId="16" xfId="0" applyNumberFormat="1" applyFont="1" applyFill="1" applyBorder="1" applyAlignment="1">
      <alignment horizontal="center" vertical="center" shrinkToFit="1"/>
    </xf>
    <xf numFmtId="186" fontId="5" fillId="3" borderId="47" xfId="0" applyNumberFormat="1" applyFont="1" applyFill="1" applyBorder="1" applyAlignment="1">
      <alignment horizontal="center" vertical="center" shrinkToFit="1"/>
    </xf>
    <xf numFmtId="186" fontId="5" fillId="3" borderId="17" xfId="0" applyNumberFormat="1" applyFont="1" applyFill="1" applyBorder="1" applyAlignment="1">
      <alignment horizontal="center" vertical="center" shrinkToFit="1"/>
    </xf>
    <xf numFmtId="186" fontId="5" fillId="2" borderId="44" xfId="0" applyNumberFormat="1" applyFont="1" applyFill="1" applyBorder="1" applyAlignment="1">
      <alignment horizontal="center" vertical="center" shrinkToFit="1"/>
    </xf>
    <xf numFmtId="186" fontId="5" fillId="2" borderId="45" xfId="0" applyNumberFormat="1" applyFont="1" applyFill="1" applyBorder="1" applyAlignment="1">
      <alignment horizontal="center" vertical="center" shrinkToFit="1"/>
    </xf>
    <xf numFmtId="186" fontId="5" fillId="2" borderId="46" xfId="0" applyNumberFormat="1" applyFont="1" applyFill="1" applyBorder="1" applyAlignment="1">
      <alignment horizontal="center" vertical="center" shrinkToFit="1"/>
    </xf>
    <xf numFmtId="186" fontId="5" fillId="2" borderId="48" xfId="0" applyNumberFormat="1" applyFont="1" applyFill="1" applyBorder="1" applyAlignment="1">
      <alignment horizontal="center" vertical="center" shrinkToFit="1"/>
    </xf>
    <xf numFmtId="186" fontId="5" fillId="2" borderId="49" xfId="0" applyNumberFormat="1" applyFont="1" applyFill="1" applyBorder="1" applyAlignment="1">
      <alignment horizontal="center" vertical="center" shrinkToFit="1"/>
    </xf>
    <xf numFmtId="186" fontId="5" fillId="2" borderId="50" xfId="0" applyNumberFormat="1"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2" borderId="45"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5" fillId="2" borderId="13"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15" xfId="0" applyFont="1" applyFill="1" applyBorder="1" applyAlignment="1">
      <alignment horizontal="left" vertical="center" shrinkToFit="1"/>
    </xf>
    <xf numFmtId="186" fontId="5" fillId="3" borderId="13" xfId="0" applyNumberFormat="1" applyFont="1" applyFill="1" applyBorder="1" applyAlignment="1">
      <alignment horizontal="center" vertical="center" shrinkToFit="1"/>
    </xf>
    <xf numFmtId="186" fontId="5" fillId="3" borderId="14" xfId="0" applyNumberFormat="1" applyFont="1" applyFill="1" applyBorder="1" applyAlignment="1">
      <alignment horizontal="center" vertical="center" shrinkToFit="1"/>
    </xf>
    <xf numFmtId="186" fontId="5" fillId="3" borderId="15" xfId="0" applyNumberFormat="1" applyFont="1" applyFill="1" applyBorder="1" applyAlignment="1">
      <alignment horizontal="center" vertical="center" shrinkToFit="1"/>
    </xf>
    <xf numFmtId="186" fontId="5" fillId="2" borderId="13" xfId="0" applyNumberFormat="1" applyFont="1" applyFill="1" applyBorder="1" applyAlignment="1">
      <alignment horizontal="center" vertical="center" shrinkToFit="1"/>
    </xf>
    <xf numFmtId="186" fontId="5" fillId="2" borderId="14" xfId="0" applyNumberFormat="1" applyFont="1" applyFill="1" applyBorder="1" applyAlignment="1">
      <alignment horizontal="center" vertical="center" shrinkToFit="1"/>
    </xf>
    <xf numFmtId="186" fontId="5" fillId="2" borderId="15" xfId="0" applyNumberFormat="1"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38" fontId="5" fillId="2" borderId="16" xfId="7" applyFont="1" applyFill="1" applyBorder="1" applyAlignment="1">
      <alignment horizontal="center" vertical="center"/>
    </xf>
    <xf numFmtId="38" fontId="5" fillId="2" borderId="47" xfId="7" applyFont="1" applyFill="1" applyBorder="1" applyAlignment="1">
      <alignment horizontal="center" vertical="center"/>
    </xf>
    <xf numFmtId="0" fontId="5" fillId="2" borderId="0" xfId="0" applyFont="1" applyFill="1" applyBorder="1" applyAlignment="1">
      <alignment horizontal="center" vertical="top" wrapText="1"/>
    </xf>
    <xf numFmtId="0" fontId="23" fillId="0" borderId="1" xfId="0" applyFont="1" applyBorder="1" applyAlignment="1">
      <alignment vertical="top" wrapText="1"/>
    </xf>
    <xf numFmtId="0" fontId="23" fillId="0" borderId="0" xfId="0" applyFont="1" applyBorder="1" applyAlignment="1">
      <alignment vertical="top"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2" fillId="2" borderId="5"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84" fontId="5" fillId="2" borderId="7" xfId="7"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184" fontId="5" fillId="2" borderId="27" xfId="7" applyNumberFormat="1" applyFont="1" applyFill="1" applyBorder="1" applyAlignment="1">
      <alignment horizontal="center" vertical="center"/>
    </xf>
    <xf numFmtId="0" fontId="5" fillId="2" borderId="10" xfId="0" applyFont="1" applyFill="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5" fillId="2" borderId="1" xfId="0" applyFont="1" applyFill="1" applyBorder="1" applyAlignment="1">
      <alignment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11"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23" fillId="2" borderId="2" xfId="0" applyFont="1" applyFill="1" applyBorder="1" applyAlignment="1">
      <alignment horizontal="right" vertical="center"/>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2" fillId="2" borderId="0" xfId="0" applyFont="1" applyFill="1" applyAlignment="1">
      <alignment horizontal="center" vertical="center"/>
    </xf>
    <xf numFmtId="0" fontId="34" fillId="2" borderId="6"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3" xfId="0" applyFont="1" applyFill="1" applyBorder="1" applyAlignment="1">
      <alignment horizontal="center" vertical="center"/>
    </xf>
    <xf numFmtId="0" fontId="10" fillId="2" borderId="6" xfId="0" applyFont="1" applyFill="1" applyBorder="1" applyAlignment="1">
      <alignment vertical="center" wrapText="1"/>
    </xf>
    <xf numFmtId="0" fontId="10" fillId="2" borderId="1" xfId="0" applyFont="1" applyFill="1" applyBorder="1" applyAlignment="1">
      <alignmen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9"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188" fontId="10" fillId="3" borderId="6"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88" fontId="5" fillId="3" borderId="6" xfId="7" applyNumberFormat="1" applyFont="1" applyFill="1" applyBorder="1" applyAlignment="1">
      <alignment horizontal="center" vertical="center"/>
    </xf>
    <xf numFmtId="188" fontId="5" fillId="3" borderId="1" xfId="7" applyNumberFormat="1" applyFont="1" applyFill="1" applyBorder="1" applyAlignment="1">
      <alignment horizontal="center" vertical="center"/>
    </xf>
    <xf numFmtId="188" fontId="5" fillId="3" borderId="4" xfId="7" applyNumberFormat="1" applyFont="1" applyFill="1" applyBorder="1" applyAlignment="1">
      <alignment horizontal="center" vertical="center"/>
    </xf>
    <xf numFmtId="188" fontId="5" fillId="3" borderId="8" xfId="7" applyNumberFormat="1" applyFont="1" applyFill="1" applyBorder="1" applyAlignment="1">
      <alignment horizontal="center" vertical="center"/>
    </xf>
    <xf numFmtId="188" fontId="5" fillId="3" borderId="0" xfId="7" applyNumberFormat="1" applyFont="1" applyFill="1" applyBorder="1" applyAlignment="1">
      <alignment horizontal="center" vertical="center"/>
    </xf>
    <xf numFmtId="188" fontId="5" fillId="3" borderId="9" xfId="7" applyNumberFormat="1" applyFont="1" applyFill="1" applyBorder="1" applyAlignment="1">
      <alignment horizontal="center" vertical="center"/>
    </xf>
    <xf numFmtId="188" fontId="5" fillId="3" borderId="5" xfId="7" applyNumberFormat="1" applyFont="1" applyFill="1" applyBorder="1" applyAlignment="1">
      <alignment horizontal="center" vertical="center"/>
    </xf>
    <xf numFmtId="188" fontId="5" fillId="3" borderId="2" xfId="7" applyNumberFormat="1" applyFont="1" applyFill="1" applyBorder="1" applyAlignment="1">
      <alignment horizontal="center" vertical="center"/>
    </xf>
    <xf numFmtId="188" fontId="5" fillId="3" borderId="3" xfId="7" applyNumberFormat="1" applyFont="1" applyFill="1" applyBorder="1" applyAlignment="1">
      <alignment horizontal="center" vertical="center"/>
    </xf>
    <xf numFmtId="187" fontId="10" fillId="3" borderId="6" xfId="0" applyNumberFormat="1" applyFont="1" applyFill="1" applyBorder="1" applyAlignment="1">
      <alignment horizontal="center" vertical="center"/>
    </xf>
    <xf numFmtId="187" fontId="10" fillId="3" borderId="1" xfId="0" applyNumberFormat="1" applyFont="1" applyFill="1" applyBorder="1" applyAlignment="1">
      <alignment horizontal="center" vertical="center"/>
    </xf>
    <xf numFmtId="187" fontId="10" fillId="3" borderId="4" xfId="0" applyNumberFormat="1" applyFont="1" applyFill="1" applyBorder="1" applyAlignment="1">
      <alignment horizontal="center" vertical="center"/>
    </xf>
    <xf numFmtId="187" fontId="10" fillId="3" borderId="5" xfId="0" applyNumberFormat="1" applyFont="1" applyFill="1" applyBorder="1" applyAlignment="1">
      <alignment horizontal="center" vertical="center"/>
    </xf>
    <xf numFmtId="187" fontId="10" fillId="3" borderId="2" xfId="0" applyNumberFormat="1" applyFont="1" applyFill="1" applyBorder="1" applyAlignment="1">
      <alignment horizontal="center" vertical="center"/>
    </xf>
    <xf numFmtId="187" fontId="10" fillId="3" borderId="3"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vertical="center" wrapText="1"/>
    </xf>
    <xf numFmtId="184" fontId="5" fillId="2" borderId="7" xfId="7" applyNumberFormat="1" applyFont="1" applyFill="1" applyBorder="1" applyAlignment="1">
      <alignment vertical="center" wrapText="1"/>
    </xf>
    <xf numFmtId="190" fontId="5" fillId="2" borderId="1" xfId="7" applyNumberFormat="1" applyFont="1" applyFill="1" applyBorder="1" applyAlignment="1">
      <alignment horizontal="center" vertical="center" wrapText="1"/>
    </xf>
    <xf numFmtId="190" fontId="5" fillId="2" borderId="4" xfId="7" applyNumberFormat="1" applyFont="1" applyFill="1" applyBorder="1" applyAlignment="1">
      <alignment horizontal="center" vertical="center" wrapText="1"/>
    </xf>
    <xf numFmtId="190" fontId="5" fillId="2" borderId="0" xfId="7" applyNumberFormat="1" applyFont="1" applyFill="1" applyBorder="1" applyAlignment="1">
      <alignment horizontal="center" vertical="center" wrapText="1"/>
    </xf>
    <xf numFmtId="190" fontId="5" fillId="2" borderId="9" xfId="7" applyNumberFormat="1" applyFont="1" applyFill="1" applyBorder="1" applyAlignment="1">
      <alignment horizontal="center" vertical="center" wrapText="1"/>
    </xf>
    <xf numFmtId="190" fontId="5" fillId="2" borderId="2" xfId="7" applyNumberFormat="1" applyFont="1" applyFill="1" applyBorder="1" applyAlignment="1">
      <alignment horizontal="center" vertical="center" wrapText="1"/>
    </xf>
    <xf numFmtId="190" fontId="5" fillId="2" borderId="3" xfId="7" applyNumberFormat="1" applyFont="1" applyFill="1" applyBorder="1" applyAlignment="1">
      <alignment horizontal="center" vertical="center" wrapText="1"/>
    </xf>
    <xf numFmtId="184" fontId="5" fillId="2" borderId="6" xfId="7" applyNumberFormat="1" applyFont="1" applyFill="1" applyBorder="1" applyAlignment="1">
      <alignment horizontal="center" vertical="center" wrapText="1"/>
    </xf>
    <xf numFmtId="184" fontId="5" fillId="2" borderId="1" xfId="7" applyNumberFormat="1" applyFont="1" applyFill="1" applyBorder="1" applyAlignment="1">
      <alignment horizontal="center" vertical="center" wrapText="1"/>
    </xf>
    <xf numFmtId="184" fontId="5" fillId="2" borderId="5" xfId="7" applyNumberFormat="1" applyFont="1" applyFill="1" applyBorder="1" applyAlignment="1">
      <alignment horizontal="center" vertical="center" wrapText="1"/>
    </xf>
    <xf numFmtId="184" fontId="5" fillId="2" borderId="2" xfId="7" applyNumberFormat="1" applyFont="1" applyFill="1" applyBorder="1" applyAlignment="1">
      <alignment horizontal="center" vertical="center" wrapText="1"/>
    </xf>
    <xf numFmtId="184" fontId="5" fillId="2" borderId="4" xfId="7" applyNumberFormat="1" applyFont="1" applyFill="1" applyBorder="1" applyAlignment="1">
      <alignment horizontal="center" vertical="center" wrapText="1"/>
    </xf>
    <xf numFmtId="184" fontId="5" fillId="2" borderId="3" xfId="7" applyNumberFormat="1" applyFont="1" applyFill="1" applyBorder="1" applyAlignment="1">
      <alignment horizontal="center" vertical="center" wrapText="1"/>
    </xf>
    <xf numFmtId="184" fontId="5" fillId="2" borderId="6" xfId="7" applyNumberFormat="1" applyFont="1" applyFill="1" applyBorder="1" applyAlignment="1">
      <alignment vertical="center" wrapText="1"/>
    </xf>
    <xf numFmtId="184" fontId="5" fillId="2" borderId="1" xfId="7" applyNumberFormat="1" applyFont="1" applyFill="1" applyBorder="1" applyAlignment="1">
      <alignment vertical="center" wrapText="1"/>
    </xf>
    <xf numFmtId="184" fontId="5" fillId="2" borderId="4" xfId="7" applyNumberFormat="1" applyFont="1" applyFill="1" applyBorder="1" applyAlignment="1">
      <alignment vertical="center" wrapText="1"/>
    </xf>
    <xf numFmtId="184" fontId="5" fillId="2" borderId="5" xfId="7" applyNumberFormat="1" applyFont="1" applyFill="1" applyBorder="1" applyAlignment="1">
      <alignment vertical="center" wrapText="1"/>
    </xf>
    <xf numFmtId="184" fontId="5" fillId="2" borderId="2" xfId="7" applyNumberFormat="1" applyFont="1" applyFill="1" applyBorder="1" applyAlignment="1">
      <alignment vertical="center" wrapText="1"/>
    </xf>
    <xf numFmtId="184" fontId="5" fillId="2" borderId="3" xfId="7" applyNumberFormat="1" applyFont="1" applyFill="1" applyBorder="1" applyAlignment="1">
      <alignment vertical="center" wrapText="1"/>
    </xf>
    <xf numFmtId="0" fontId="5" fillId="0" borderId="6" xfId="8" applyNumberFormat="1" applyFont="1" applyFill="1" applyBorder="1" applyAlignment="1">
      <alignment horizontal="center" vertical="center" wrapText="1"/>
    </xf>
    <xf numFmtId="0" fontId="5" fillId="0" borderId="1" xfId="8" applyNumberFormat="1" applyFont="1" applyFill="1" applyBorder="1" applyAlignment="1">
      <alignment horizontal="center" vertical="center" wrapText="1"/>
    </xf>
    <xf numFmtId="0" fontId="5" fillId="0" borderId="4" xfId="8" applyNumberFormat="1" applyFont="1" applyFill="1" applyBorder="1" applyAlignment="1">
      <alignment horizontal="center" vertical="center" wrapText="1"/>
    </xf>
    <xf numFmtId="0" fontId="5" fillId="0" borderId="5" xfId="8" applyNumberFormat="1" applyFont="1" applyFill="1" applyBorder="1" applyAlignment="1">
      <alignment horizontal="center" vertical="center" wrapText="1"/>
    </xf>
    <xf numFmtId="0" fontId="5" fillId="0" borderId="2" xfId="8" applyNumberFormat="1" applyFont="1" applyFill="1" applyBorder="1" applyAlignment="1">
      <alignment horizontal="center" vertical="center" wrapText="1"/>
    </xf>
    <xf numFmtId="0" fontId="5" fillId="0" borderId="3" xfId="8" applyNumberFormat="1" applyFont="1" applyFill="1" applyBorder="1" applyAlignment="1">
      <alignment horizontal="center" vertical="center" wrapText="1"/>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9" xfId="0" applyFont="1" applyFill="1" applyBorder="1" applyAlignment="1">
      <alignment vertical="center" wrapText="1"/>
    </xf>
    <xf numFmtId="0" fontId="5" fillId="2" borderId="5" xfId="0" applyFont="1" applyFill="1" applyBorder="1" applyAlignment="1">
      <alignment vertical="center" wrapText="1"/>
    </xf>
    <xf numFmtId="184" fontId="5" fillId="2" borderId="8" xfId="7" applyNumberFormat="1" applyFont="1" applyFill="1" applyBorder="1" applyAlignment="1">
      <alignment vertical="center" wrapText="1"/>
    </xf>
    <xf numFmtId="184" fontId="5" fillId="2" borderId="0" xfId="7" applyNumberFormat="1" applyFont="1" applyFill="1" applyBorder="1" applyAlignment="1">
      <alignment vertical="center" wrapText="1"/>
    </xf>
    <xf numFmtId="184" fontId="5" fillId="2" borderId="9" xfId="7" applyNumberFormat="1" applyFont="1" applyFill="1" applyBorder="1" applyAlignment="1">
      <alignment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85" fontId="5" fillId="3" borderId="44" xfId="7" applyNumberFormat="1" applyFont="1" applyFill="1" applyBorder="1" applyAlignment="1">
      <alignment horizontal="center" vertical="center"/>
    </xf>
    <xf numFmtId="185" fontId="5" fillId="3" borderId="45" xfId="7" applyNumberFormat="1" applyFont="1" applyFill="1" applyBorder="1" applyAlignment="1">
      <alignment horizontal="center" vertical="center"/>
    </xf>
    <xf numFmtId="185" fontId="5" fillId="3" borderId="46" xfId="7" applyNumberFormat="1" applyFont="1" applyFill="1" applyBorder="1" applyAlignment="1">
      <alignment horizontal="center" vertical="center"/>
    </xf>
    <xf numFmtId="185" fontId="5" fillId="3" borderId="54" xfId="7" applyNumberFormat="1" applyFont="1" applyFill="1" applyBorder="1" applyAlignment="1">
      <alignment horizontal="center" vertical="center"/>
    </xf>
    <xf numFmtId="185" fontId="5" fillId="3" borderId="55" xfId="7" applyNumberFormat="1" applyFont="1" applyFill="1" applyBorder="1" applyAlignment="1">
      <alignment horizontal="center" vertical="center"/>
    </xf>
    <xf numFmtId="185" fontId="5" fillId="3" borderId="56" xfId="7" applyNumberFormat="1" applyFont="1" applyFill="1" applyBorder="1" applyAlignment="1">
      <alignment horizontal="center" vertical="center"/>
    </xf>
    <xf numFmtId="185" fontId="5" fillId="3" borderId="24" xfId="7" applyNumberFormat="1" applyFont="1" applyFill="1" applyBorder="1" applyAlignment="1">
      <alignment horizontal="center" vertical="center"/>
    </xf>
    <xf numFmtId="185" fontId="5" fillId="3" borderId="25" xfId="7" applyNumberFormat="1" applyFont="1" applyFill="1" applyBorder="1" applyAlignment="1">
      <alignment horizontal="center" vertical="center"/>
    </xf>
    <xf numFmtId="185" fontId="5" fillId="3" borderId="26" xfId="7" applyNumberFormat="1" applyFont="1" applyFill="1" applyBorder="1" applyAlignment="1">
      <alignment horizontal="center" vertical="center"/>
    </xf>
    <xf numFmtId="189" fontId="5" fillId="3" borderId="6" xfId="8" applyNumberFormat="1" applyFont="1" applyFill="1" applyBorder="1" applyAlignment="1">
      <alignment horizontal="center" vertical="center" wrapText="1"/>
    </xf>
    <xf numFmtId="189" fontId="5" fillId="3" borderId="1" xfId="8" applyNumberFormat="1" applyFont="1" applyFill="1" applyBorder="1" applyAlignment="1">
      <alignment horizontal="center" vertical="center" wrapText="1"/>
    </xf>
    <xf numFmtId="189" fontId="5" fillId="3" borderId="4" xfId="8" applyNumberFormat="1" applyFont="1" applyFill="1" applyBorder="1" applyAlignment="1">
      <alignment horizontal="center" vertical="center" wrapText="1"/>
    </xf>
    <xf numFmtId="189" fontId="5" fillId="3" borderId="8" xfId="8" applyNumberFormat="1" applyFont="1" applyFill="1" applyBorder="1" applyAlignment="1">
      <alignment horizontal="center" vertical="center" wrapText="1"/>
    </xf>
    <xf numFmtId="189" fontId="5" fillId="3" borderId="0" xfId="8" applyNumberFormat="1" applyFont="1" applyFill="1" applyBorder="1" applyAlignment="1">
      <alignment horizontal="center" vertical="center" wrapText="1"/>
    </xf>
    <xf numFmtId="189" fontId="5" fillId="3" borderId="9" xfId="8" applyNumberFormat="1" applyFont="1" applyFill="1" applyBorder="1" applyAlignment="1">
      <alignment horizontal="center" vertical="center" wrapText="1"/>
    </xf>
    <xf numFmtId="189" fontId="5" fillId="3" borderId="5" xfId="8" applyNumberFormat="1" applyFont="1" applyFill="1" applyBorder="1" applyAlignment="1">
      <alignment horizontal="center" vertical="center" wrapText="1"/>
    </xf>
    <xf numFmtId="189" fontId="5" fillId="3" borderId="2" xfId="8" applyNumberFormat="1" applyFont="1" applyFill="1" applyBorder="1" applyAlignment="1">
      <alignment horizontal="center" vertical="center" wrapText="1"/>
    </xf>
    <xf numFmtId="189" fontId="5" fillId="3" borderId="3" xfId="8" applyNumberFormat="1" applyFont="1" applyFill="1" applyBorder="1" applyAlignment="1">
      <alignment horizontal="center" vertical="center" wrapText="1"/>
    </xf>
    <xf numFmtId="9" fontId="5" fillId="3" borderId="6" xfId="8" applyFont="1" applyFill="1" applyBorder="1" applyAlignment="1">
      <alignment horizontal="center" vertical="center" wrapText="1"/>
    </xf>
    <xf numFmtId="9" fontId="5" fillId="3" borderId="1" xfId="8" applyFont="1" applyFill="1" applyBorder="1" applyAlignment="1">
      <alignment horizontal="center" vertical="center" wrapText="1"/>
    </xf>
    <xf numFmtId="9" fontId="5" fillId="3" borderId="4" xfId="8" applyFont="1" applyFill="1" applyBorder="1" applyAlignment="1">
      <alignment horizontal="center" vertical="center" wrapText="1"/>
    </xf>
    <xf numFmtId="9" fontId="5" fillId="3" borderId="8" xfId="8" applyFont="1" applyFill="1" applyBorder="1" applyAlignment="1">
      <alignment horizontal="center" vertical="center" wrapText="1"/>
    </xf>
    <xf numFmtId="9" fontId="5" fillId="3" borderId="0" xfId="8" applyFont="1" applyFill="1" applyBorder="1" applyAlignment="1">
      <alignment horizontal="center" vertical="center" wrapText="1"/>
    </xf>
    <xf numFmtId="9" fontId="5" fillId="3" borderId="9" xfId="8" applyFont="1" applyFill="1" applyBorder="1" applyAlignment="1">
      <alignment horizontal="center" vertical="center" wrapText="1"/>
    </xf>
    <xf numFmtId="9" fontId="5" fillId="3" borderId="5" xfId="8" applyFont="1" applyFill="1" applyBorder="1" applyAlignment="1">
      <alignment horizontal="center" vertical="center" wrapText="1"/>
    </xf>
    <xf numFmtId="9" fontId="5" fillId="3" borderId="2" xfId="8" applyFont="1" applyFill="1" applyBorder="1" applyAlignment="1">
      <alignment horizontal="center" vertical="center" wrapText="1"/>
    </xf>
    <xf numFmtId="9" fontId="5" fillId="3" borderId="3" xfId="8" applyFont="1" applyFill="1" applyBorder="1" applyAlignment="1">
      <alignment horizontal="center" vertical="center" wrapText="1"/>
    </xf>
    <xf numFmtId="185" fontId="5" fillId="3" borderId="63" xfId="7" applyNumberFormat="1" applyFont="1" applyFill="1" applyBorder="1" applyAlignment="1">
      <alignment horizontal="center" vertical="center"/>
    </xf>
    <xf numFmtId="185" fontId="5" fillId="3" borderId="64" xfId="7" applyNumberFormat="1" applyFont="1" applyFill="1" applyBorder="1" applyAlignment="1">
      <alignment horizontal="center" vertical="center"/>
    </xf>
    <xf numFmtId="185" fontId="5" fillId="3" borderId="65" xfId="7" applyNumberFormat="1" applyFont="1" applyFill="1" applyBorder="1" applyAlignment="1">
      <alignment horizontal="center" vertical="center"/>
    </xf>
    <xf numFmtId="185" fontId="5" fillId="3" borderId="66" xfId="7" applyNumberFormat="1" applyFont="1" applyFill="1" applyBorder="1" applyAlignment="1">
      <alignment horizontal="center" vertical="center"/>
    </xf>
    <xf numFmtId="185" fontId="5" fillId="3" borderId="67" xfId="7" applyNumberFormat="1" applyFont="1" applyFill="1" applyBorder="1" applyAlignment="1">
      <alignment horizontal="center" vertical="center"/>
    </xf>
    <xf numFmtId="185" fontId="5" fillId="3" borderId="68" xfId="7" applyNumberFormat="1" applyFont="1" applyFill="1" applyBorder="1" applyAlignment="1">
      <alignment horizontal="center" vertical="center"/>
    </xf>
    <xf numFmtId="185" fontId="5" fillId="3" borderId="69" xfId="7" applyNumberFormat="1" applyFont="1" applyFill="1" applyBorder="1" applyAlignment="1">
      <alignment horizontal="center" vertical="center"/>
    </xf>
    <xf numFmtId="185" fontId="5" fillId="3" borderId="70" xfId="7" applyNumberFormat="1" applyFont="1" applyFill="1" applyBorder="1" applyAlignment="1">
      <alignment horizontal="center" vertical="center"/>
    </xf>
    <xf numFmtId="185" fontId="5" fillId="3" borderId="71" xfId="7" applyNumberFormat="1" applyFont="1" applyFill="1" applyBorder="1" applyAlignment="1">
      <alignment horizontal="center" vertical="center"/>
    </xf>
    <xf numFmtId="38" fontId="5" fillId="3" borderId="6" xfId="7" applyFont="1" applyFill="1" applyBorder="1" applyAlignment="1">
      <alignment horizontal="right" vertical="center"/>
    </xf>
    <xf numFmtId="38" fontId="5" fillId="3" borderId="1" xfId="7" applyFont="1" applyFill="1" applyBorder="1" applyAlignment="1">
      <alignment horizontal="right" vertical="center"/>
    </xf>
    <xf numFmtId="38" fontId="5" fillId="3" borderId="4" xfId="7" applyFont="1" applyFill="1" applyBorder="1" applyAlignment="1">
      <alignment horizontal="right" vertical="center"/>
    </xf>
    <xf numFmtId="38" fontId="5" fillId="3" borderId="5" xfId="7" applyFont="1" applyFill="1" applyBorder="1" applyAlignment="1">
      <alignment horizontal="right" vertical="center"/>
    </xf>
    <xf numFmtId="38" fontId="5" fillId="3" borderId="2" xfId="7" applyFont="1" applyFill="1" applyBorder="1" applyAlignment="1">
      <alignment horizontal="right" vertical="center"/>
    </xf>
    <xf numFmtId="38" fontId="5" fillId="3" borderId="3" xfId="7" applyFont="1" applyFill="1" applyBorder="1" applyAlignment="1">
      <alignment horizontal="right" vertical="center"/>
    </xf>
    <xf numFmtId="38" fontId="5" fillId="2" borderId="6" xfId="7" applyFont="1" applyFill="1" applyBorder="1" applyAlignment="1">
      <alignment vertical="center"/>
    </xf>
    <xf numFmtId="38" fontId="5" fillId="2" borderId="1" xfId="7" applyFont="1" applyFill="1" applyBorder="1" applyAlignment="1">
      <alignment vertical="center"/>
    </xf>
    <xf numFmtId="38" fontId="5" fillId="2" borderId="4" xfId="7" applyFont="1" applyFill="1" applyBorder="1" applyAlignment="1">
      <alignment vertical="center"/>
    </xf>
    <xf numFmtId="38" fontId="5" fillId="2" borderId="5" xfId="7" applyFont="1" applyFill="1" applyBorder="1" applyAlignment="1">
      <alignment vertical="center"/>
    </xf>
    <xf numFmtId="38" fontId="5" fillId="2" borderId="2" xfId="7" applyFont="1" applyFill="1" applyBorder="1" applyAlignment="1">
      <alignment vertical="center"/>
    </xf>
    <xf numFmtId="38" fontId="5" fillId="2" borderId="3" xfId="7" applyFont="1" applyFill="1" applyBorder="1" applyAlignment="1">
      <alignment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187" fontId="5" fillId="3" borderId="57" xfId="7" applyNumberFormat="1" applyFont="1" applyFill="1" applyBorder="1" applyAlignment="1">
      <alignment vertical="center"/>
    </xf>
    <xf numFmtId="187" fontId="5" fillId="3" borderId="58" xfId="7" applyNumberFormat="1" applyFont="1" applyFill="1" applyBorder="1" applyAlignment="1">
      <alignment vertical="center"/>
    </xf>
    <xf numFmtId="187" fontId="5" fillId="3" borderId="59" xfId="7" applyNumberFormat="1" applyFont="1" applyFill="1" applyBorder="1" applyAlignment="1">
      <alignment vertical="center"/>
    </xf>
    <xf numFmtId="187" fontId="5" fillId="3" borderId="60" xfId="7" applyNumberFormat="1" applyFont="1" applyFill="1" applyBorder="1" applyAlignment="1">
      <alignment vertical="center"/>
    </xf>
    <xf numFmtId="187" fontId="5" fillId="3" borderId="61" xfId="7" applyNumberFormat="1" applyFont="1" applyFill="1" applyBorder="1" applyAlignment="1">
      <alignment vertical="center"/>
    </xf>
    <xf numFmtId="187" fontId="5" fillId="3" borderId="62" xfId="7" applyNumberFormat="1" applyFont="1" applyFill="1" applyBorder="1" applyAlignment="1">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184" fontId="5" fillId="2" borderId="6" xfId="7" applyNumberFormat="1" applyFont="1" applyFill="1" applyBorder="1" applyAlignment="1">
      <alignment vertical="center"/>
    </xf>
    <xf numFmtId="184" fontId="5" fillId="2" borderId="1" xfId="7" applyNumberFormat="1" applyFont="1" applyFill="1" applyBorder="1" applyAlignment="1">
      <alignment vertical="center"/>
    </xf>
    <xf numFmtId="184" fontId="5" fillId="2" borderId="4" xfId="7" applyNumberFormat="1" applyFont="1" applyFill="1" applyBorder="1" applyAlignment="1">
      <alignment vertical="center"/>
    </xf>
    <xf numFmtId="184" fontId="5" fillId="2" borderId="8" xfId="7" applyNumberFormat="1" applyFont="1" applyFill="1" applyBorder="1" applyAlignment="1">
      <alignment vertical="center"/>
    </xf>
    <xf numFmtId="184" fontId="5" fillId="2" borderId="0" xfId="7" applyNumberFormat="1" applyFont="1" applyFill="1" applyBorder="1" applyAlignment="1">
      <alignment vertical="center"/>
    </xf>
    <xf numFmtId="184" fontId="5" fillId="2" borderId="9" xfId="7" applyNumberFormat="1" applyFont="1" applyFill="1" applyBorder="1" applyAlignment="1">
      <alignment vertical="center"/>
    </xf>
    <xf numFmtId="184" fontId="5" fillId="2" borderId="5" xfId="7" applyNumberFormat="1" applyFont="1" applyFill="1" applyBorder="1" applyAlignment="1">
      <alignment vertical="center"/>
    </xf>
    <xf numFmtId="184" fontId="5" fillId="2" borderId="2" xfId="7" applyNumberFormat="1" applyFont="1" applyFill="1" applyBorder="1" applyAlignment="1">
      <alignment vertical="center"/>
    </xf>
    <xf numFmtId="184" fontId="5" fillId="2" borderId="3" xfId="7" applyNumberFormat="1" applyFont="1" applyFill="1" applyBorder="1" applyAlignment="1">
      <alignment vertical="center"/>
    </xf>
    <xf numFmtId="185" fontId="5" fillId="3" borderId="6" xfId="7" applyNumberFormat="1" applyFont="1" applyFill="1" applyBorder="1" applyAlignment="1">
      <alignment horizontal="center" vertical="center"/>
    </xf>
    <xf numFmtId="185" fontId="5" fillId="3" borderId="1" xfId="7" applyNumberFormat="1" applyFont="1" applyFill="1" applyBorder="1" applyAlignment="1">
      <alignment horizontal="center" vertical="center"/>
    </xf>
    <xf numFmtId="185" fontId="5" fillId="3" borderId="4" xfId="7" applyNumberFormat="1" applyFont="1" applyFill="1" applyBorder="1" applyAlignment="1">
      <alignment horizontal="center" vertical="center"/>
    </xf>
    <xf numFmtId="185" fontId="5" fillId="3" borderId="8" xfId="7" applyNumberFormat="1" applyFont="1" applyFill="1" applyBorder="1" applyAlignment="1">
      <alignment horizontal="center" vertical="center"/>
    </xf>
    <xf numFmtId="185" fontId="5" fillId="3" borderId="0" xfId="7" applyNumberFormat="1" applyFont="1" applyFill="1" applyBorder="1" applyAlignment="1">
      <alignment horizontal="center" vertical="center"/>
    </xf>
    <xf numFmtId="185" fontId="5" fillId="3" borderId="9" xfId="7" applyNumberFormat="1" applyFont="1" applyFill="1" applyBorder="1" applyAlignment="1">
      <alignment horizontal="center" vertical="center"/>
    </xf>
    <xf numFmtId="185" fontId="5" fillId="3" borderId="5" xfId="7" applyNumberFormat="1" applyFont="1" applyFill="1" applyBorder="1" applyAlignment="1">
      <alignment horizontal="center" vertical="center"/>
    </xf>
    <xf numFmtId="185" fontId="5" fillId="3" borderId="2" xfId="7" applyNumberFormat="1" applyFont="1" applyFill="1" applyBorder="1" applyAlignment="1">
      <alignment horizontal="center" vertical="center"/>
    </xf>
    <xf numFmtId="185" fontId="5" fillId="3" borderId="3" xfId="7" applyNumberFormat="1" applyFont="1" applyFill="1" applyBorder="1" applyAlignment="1">
      <alignment horizontal="center"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5" xfId="0" applyFont="1" applyFill="1" applyBorder="1" applyAlignment="1">
      <alignment vertical="center" wrapText="1"/>
    </xf>
    <xf numFmtId="0" fontId="13" fillId="2" borderId="6" xfId="0" applyFont="1" applyFill="1" applyBorder="1" applyAlignment="1">
      <alignment vertical="center" wrapText="1"/>
    </xf>
    <xf numFmtId="0" fontId="13" fillId="2" borderId="1" xfId="0" applyFont="1" applyFill="1" applyBorder="1" applyAlignment="1">
      <alignment vertical="center" wrapText="1"/>
    </xf>
    <xf numFmtId="0" fontId="13" fillId="2" borderId="4"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9" xfId="0" applyFont="1" applyFill="1" applyBorder="1" applyAlignment="1">
      <alignment vertical="center" wrapText="1"/>
    </xf>
    <xf numFmtId="0" fontId="13" fillId="2" borderId="5"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5" fillId="2" borderId="6" xfId="0" applyFont="1" applyFill="1" applyBorder="1" applyAlignment="1">
      <alignment horizontal="distributed" vertical="center" indent="6"/>
    </xf>
    <xf numFmtId="0" fontId="5" fillId="2" borderId="1" xfId="0" applyFont="1" applyFill="1" applyBorder="1" applyAlignment="1">
      <alignment horizontal="distributed" vertical="center" indent="6"/>
    </xf>
    <xf numFmtId="0" fontId="5" fillId="2" borderId="4" xfId="0" applyFont="1" applyFill="1" applyBorder="1" applyAlignment="1">
      <alignment horizontal="distributed" vertical="center" indent="6"/>
    </xf>
    <xf numFmtId="0" fontId="5" fillId="2" borderId="8" xfId="0" applyFont="1" applyFill="1" applyBorder="1" applyAlignment="1">
      <alignment horizontal="distributed" vertical="center" indent="6"/>
    </xf>
    <xf numFmtId="0" fontId="5" fillId="2" borderId="0" xfId="0" applyFont="1" applyFill="1" applyBorder="1" applyAlignment="1">
      <alignment horizontal="distributed" vertical="center" indent="6"/>
    </xf>
    <xf numFmtId="0" fontId="5" fillId="2" borderId="9" xfId="0" applyFont="1" applyFill="1" applyBorder="1" applyAlignment="1">
      <alignment horizontal="distributed" vertical="center" indent="6"/>
    </xf>
    <xf numFmtId="0" fontId="5" fillId="2" borderId="5" xfId="0" applyFont="1" applyFill="1" applyBorder="1" applyAlignment="1">
      <alignment horizontal="distributed" vertical="center" indent="6"/>
    </xf>
    <xf numFmtId="0" fontId="5" fillId="2" borderId="2" xfId="0" applyFont="1" applyFill="1" applyBorder="1" applyAlignment="1">
      <alignment horizontal="distributed" vertical="center" indent="6"/>
    </xf>
    <xf numFmtId="0" fontId="5" fillId="2" borderId="3" xfId="0" applyFont="1" applyFill="1" applyBorder="1" applyAlignment="1">
      <alignment horizontal="distributed" vertical="center" indent="6"/>
    </xf>
    <xf numFmtId="184" fontId="5" fillId="2" borderId="44" xfId="7" applyNumberFormat="1" applyFont="1" applyFill="1" applyBorder="1" applyAlignment="1">
      <alignment vertical="center"/>
    </xf>
    <xf numFmtId="184" fontId="5" fillId="2" borderId="45" xfId="7" applyNumberFormat="1" applyFont="1" applyFill="1" applyBorder="1" applyAlignment="1">
      <alignment vertical="center"/>
    </xf>
    <xf numFmtId="184" fontId="5" fillId="2" borderId="46" xfId="7" applyNumberFormat="1" applyFont="1" applyFill="1" applyBorder="1" applyAlignment="1">
      <alignment vertical="center"/>
    </xf>
    <xf numFmtId="184" fontId="5" fillId="2" borderId="54" xfId="7" applyNumberFormat="1" applyFont="1" applyFill="1" applyBorder="1" applyAlignment="1">
      <alignment vertical="center"/>
    </xf>
    <xf numFmtId="184" fontId="5" fillId="2" borderId="55" xfId="7" applyNumberFormat="1" applyFont="1" applyFill="1" applyBorder="1" applyAlignment="1">
      <alignment vertical="center"/>
    </xf>
    <xf numFmtId="184" fontId="5" fillId="2" borderId="56" xfId="7" applyNumberFormat="1" applyFont="1" applyFill="1" applyBorder="1" applyAlignment="1">
      <alignment vertical="center"/>
    </xf>
    <xf numFmtId="184" fontId="5" fillId="2" borderId="24" xfId="7" applyNumberFormat="1" applyFont="1" applyFill="1" applyBorder="1" applyAlignment="1">
      <alignment vertical="center"/>
    </xf>
    <xf numFmtId="184" fontId="5" fillId="2" borderId="25" xfId="7" applyNumberFormat="1" applyFont="1" applyFill="1" applyBorder="1" applyAlignment="1">
      <alignment vertical="center"/>
    </xf>
    <xf numFmtId="184" fontId="5" fillId="2" borderId="26" xfId="7" applyNumberFormat="1" applyFont="1" applyFill="1" applyBorder="1" applyAlignment="1">
      <alignment vertical="center"/>
    </xf>
    <xf numFmtId="185" fontId="5" fillId="0" borderId="44" xfId="7" applyNumberFormat="1" applyFont="1" applyFill="1" applyBorder="1" applyAlignment="1">
      <alignment horizontal="center" vertical="center"/>
    </xf>
    <xf numFmtId="185" fontId="5" fillId="0" borderId="45" xfId="7" applyNumberFormat="1" applyFont="1" applyFill="1" applyBorder="1" applyAlignment="1">
      <alignment horizontal="center" vertical="center"/>
    </xf>
    <xf numFmtId="185" fontId="5" fillId="0" borderId="46" xfId="7" applyNumberFormat="1" applyFont="1" applyFill="1" applyBorder="1" applyAlignment="1">
      <alignment horizontal="center" vertical="center"/>
    </xf>
    <xf numFmtId="185" fontId="5" fillId="0" borderId="54" xfId="7" applyNumberFormat="1" applyFont="1" applyFill="1" applyBorder="1" applyAlignment="1">
      <alignment horizontal="center" vertical="center"/>
    </xf>
    <xf numFmtId="185" fontId="5" fillId="0" borderId="55" xfId="7" applyNumberFormat="1" applyFont="1" applyFill="1" applyBorder="1" applyAlignment="1">
      <alignment horizontal="center" vertical="center"/>
    </xf>
    <xf numFmtId="185" fontId="5" fillId="0" borderId="56" xfId="7" applyNumberFormat="1" applyFont="1" applyFill="1" applyBorder="1" applyAlignment="1">
      <alignment horizontal="center" vertical="center"/>
    </xf>
    <xf numFmtId="185" fontId="5" fillId="0" borderId="24" xfId="7" applyNumberFormat="1" applyFont="1" applyFill="1" applyBorder="1" applyAlignment="1">
      <alignment horizontal="center" vertical="center"/>
    </xf>
    <xf numFmtId="185" fontId="5" fillId="0" borderId="25" xfId="7" applyNumberFormat="1" applyFont="1" applyFill="1" applyBorder="1" applyAlignment="1">
      <alignment horizontal="center" vertical="center"/>
    </xf>
    <xf numFmtId="185" fontId="5" fillId="0" borderId="26" xfId="7" applyNumberFormat="1" applyFont="1" applyFill="1" applyBorder="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center" vertical="top" wrapText="1"/>
    </xf>
    <xf numFmtId="0" fontId="6" fillId="2" borderId="0" xfId="0" applyFont="1" applyFill="1" applyAlignment="1">
      <alignment vertical="top" wrapText="1"/>
    </xf>
    <xf numFmtId="0" fontId="5" fillId="2" borderId="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7" fillId="2" borderId="0" xfId="0" applyFont="1" applyFill="1" applyAlignment="1">
      <alignment horizontal="center" vertical="center"/>
    </xf>
    <xf numFmtId="0" fontId="5" fillId="2" borderId="6"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38" fontId="5" fillId="2" borderId="6" xfId="7" applyFont="1" applyFill="1" applyBorder="1" applyAlignment="1" applyProtection="1">
      <alignment vertical="center" shrinkToFit="1"/>
      <protection locked="0"/>
    </xf>
    <xf numFmtId="38" fontId="5" fillId="2" borderId="1" xfId="7" applyFont="1" applyFill="1" applyBorder="1" applyAlignment="1" applyProtection="1">
      <alignment vertical="center" shrinkToFit="1"/>
      <protection locked="0"/>
    </xf>
    <xf numFmtId="38" fontId="5" fillId="2" borderId="4" xfId="7" applyFont="1" applyFill="1" applyBorder="1" applyAlignment="1" applyProtection="1">
      <alignment vertical="center" shrinkToFit="1"/>
      <protection locked="0"/>
    </xf>
    <xf numFmtId="38" fontId="5" fillId="2" borderId="5" xfId="7" applyFont="1" applyFill="1" applyBorder="1" applyAlignment="1" applyProtection="1">
      <alignment vertical="center" shrinkToFit="1"/>
      <protection locked="0"/>
    </xf>
    <xf numFmtId="38" fontId="5" fillId="2" borderId="2" xfId="7" applyFont="1" applyFill="1" applyBorder="1" applyAlignment="1" applyProtection="1">
      <alignment vertical="center" shrinkToFit="1"/>
      <protection locked="0"/>
    </xf>
    <xf numFmtId="38" fontId="5" fillId="2" borderId="3" xfId="7" applyFont="1" applyFill="1" applyBorder="1" applyAlignment="1" applyProtection="1">
      <alignment vertical="center" shrinkToFit="1"/>
      <protection locked="0"/>
    </xf>
    <xf numFmtId="0" fontId="14" fillId="2" borderId="0" xfId="0" applyFont="1" applyFill="1" applyAlignment="1">
      <alignment vertical="top" wrapText="1"/>
    </xf>
    <xf numFmtId="0" fontId="5" fillId="2" borderId="1"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178" fontId="5" fillId="2" borderId="6" xfId="0" applyNumberFormat="1" applyFont="1" applyFill="1" applyBorder="1" applyAlignment="1" applyProtection="1">
      <alignment horizontal="center" vertical="center"/>
    </xf>
    <xf numFmtId="178" fontId="5" fillId="2" borderId="1" xfId="0" applyNumberFormat="1" applyFont="1" applyFill="1" applyBorder="1" applyAlignment="1" applyProtection="1">
      <alignment horizontal="center" vertical="center"/>
    </xf>
    <xf numFmtId="178" fontId="5" fillId="2" borderId="4" xfId="0" applyNumberFormat="1" applyFont="1" applyFill="1" applyBorder="1" applyAlignment="1" applyProtection="1">
      <alignment horizontal="center" vertical="center"/>
    </xf>
    <xf numFmtId="180" fontId="5" fillId="2" borderId="5" xfId="0" applyNumberFormat="1" applyFont="1" applyFill="1" applyBorder="1" applyAlignment="1">
      <alignment horizontal="center" vertical="center"/>
    </xf>
    <xf numFmtId="180" fontId="5" fillId="2" borderId="2" xfId="0" applyNumberFormat="1" applyFont="1" applyFill="1" applyBorder="1" applyAlignment="1">
      <alignment horizontal="center" vertical="center"/>
    </xf>
    <xf numFmtId="180" fontId="5" fillId="2" borderId="3" xfId="0" applyNumberFormat="1" applyFont="1" applyFill="1" applyBorder="1" applyAlignment="1">
      <alignment horizontal="center" vertical="center"/>
    </xf>
    <xf numFmtId="0" fontId="5" fillId="2" borderId="1" xfId="0" applyFont="1" applyFill="1" applyBorder="1" applyAlignment="1" applyProtection="1">
      <alignment horizontal="right" vertical="center" shrinkToFit="1"/>
      <protection locked="0"/>
    </xf>
    <xf numFmtId="0" fontId="5" fillId="2" borderId="4" xfId="0" applyFont="1" applyFill="1" applyBorder="1" applyAlignment="1" applyProtection="1">
      <alignment horizontal="right" vertical="center" shrinkToFit="1"/>
      <protection locked="0"/>
    </xf>
    <xf numFmtId="0" fontId="5" fillId="2" borderId="2" xfId="0" applyFont="1" applyFill="1" applyBorder="1" applyAlignment="1" applyProtection="1">
      <alignment horizontal="right" vertical="center" shrinkToFit="1"/>
      <protection locked="0"/>
    </xf>
    <xf numFmtId="0" fontId="5" fillId="2" borderId="3" xfId="0" applyFont="1" applyFill="1" applyBorder="1" applyAlignment="1" applyProtection="1">
      <alignment horizontal="right" vertical="center" shrinkToFit="1"/>
      <protection locked="0"/>
    </xf>
    <xf numFmtId="0" fontId="14" fillId="2" borderId="0" xfId="0" applyFont="1" applyFill="1" applyAlignment="1">
      <alignment vertical="center" wrapText="1"/>
    </xf>
    <xf numFmtId="177" fontId="5" fillId="3" borderId="21" xfId="8" applyNumberFormat="1" applyFont="1" applyFill="1" applyBorder="1" applyAlignment="1" applyProtection="1">
      <alignment vertical="center" shrinkToFit="1"/>
      <protection locked="0"/>
    </xf>
    <xf numFmtId="177" fontId="5" fillId="3" borderId="22" xfId="8" applyNumberFormat="1" applyFont="1" applyFill="1" applyBorder="1" applyAlignment="1" applyProtection="1">
      <alignment vertical="center" shrinkToFit="1"/>
      <protection locked="0"/>
    </xf>
    <xf numFmtId="177" fontId="5" fillId="3" borderId="23" xfId="8" applyNumberFormat="1" applyFont="1" applyFill="1" applyBorder="1" applyAlignment="1" applyProtection="1">
      <alignment vertical="center" shrinkToFit="1"/>
      <protection locked="0"/>
    </xf>
    <xf numFmtId="177" fontId="5" fillId="3" borderId="24" xfId="8" applyNumberFormat="1" applyFont="1" applyFill="1" applyBorder="1" applyAlignment="1" applyProtection="1">
      <alignment vertical="center" shrinkToFit="1"/>
      <protection locked="0"/>
    </xf>
    <xf numFmtId="177" fontId="5" fillId="3" borderId="25" xfId="8" applyNumberFormat="1" applyFont="1" applyFill="1" applyBorder="1" applyAlignment="1" applyProtection="1">
      <alignment vertical="center" shrinkToFit="1"/>
      <protection locked="0"/>
    </xf>
    <xf numFmtId="177" fontId="5" fillId="3" borderId="26" xfId="8" applyNumberFormat="1" applyFont="1" applyFill="1" applyBorder="1" applyAlignment="1" applyProtection="1">
      <alignment vertical="center" shrinkToFit="1"/>
      <protection locked="0"/>
    </xf>
    <xf numFmtId="176" fontId="5" fillId="3" borderId="18" xfId="8" applyNumberFormat="1" applyFont="1" applyFill="1" applyBorder="1" applyAlignment="1" applyProtection="1">
      <alignment vertical="center" shrinkToFit="1"/>
    </xf>
    <xf numFmtId="176" fontId="5" fillId="3" borderId="19" xfId="8" applyNumberFormat="1" applyFont="1" applyFill="1" applyBorder="1" applyAlignment="1" applyProtection="1">
      <alignment vertical="center" shrinkToFit="1"/>
    </xf>
    <xf numFmtId="176" fontId="5" fillId="3" borderId="20" xfId="8" applyNumberFormat="1" applyFont="1" applyFill="1" applyBorder="1" applyAlignment="1" applyProtection="1">
      <alignment vertical="center" shrinkToFit="1"/>
    </xf>
    <xf numFmtId="176" fontId="5" fillId="3" borderId="5" xfId="8" applyNumberFormat="1" applyFont="1" applyFill="1" applyBorder="1" applyAlignment="1" applyProtection="1">
      <alignment vertical="center" shrinkToFit="1"/>
    </xf>
    <xf numFmtId="176" fontId="5" fillId="3" borderId="2" xfId="8" applyNumberFormat="1" applyFont="1" applyFill="1" applyBorder="1" applyAlignment="1" applyProtection="1">
      <alignment vertical="center" shrinkToFit="1"/>
    </xf>
    <xf numFmtId="176" fontId="5" fillId="3" borderId="3" xfId="8" applyNumberFormat="1" applyFont="1" applyFill="1" applyBorder="1" applyAlignment="1" applyProtection="1">
      <alignment vertical="center" shrinkToFit="1"/>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38" fontId="5" fillId="3" borderId="18" xfId="7" applyFont="1" applyFill="1" applyBorder="1" applyAlignment="1" applyProtection="1">
      <alignment vertical="center" shrinkToFit="1"/>
    </xf>
    <xf numFmtId="38" fontId="5" fillId="3" borderId="19" xfId="7" applyFont="1" applyFill="1" applyBorder="1" applyAlignment="1" applyProtection="1">
      <alignment vertical="center" shrinkToFit="1"/>
    </xf>
    <xf numFmtId="38" fontId="5" fillId="3" borderId="20" xfId="7" applyFont="1" applyFill="1" applyBorder="1" applyAlignment="1" applyProtection="1">
      <alignment vertical="center" shrinkToFit="1"/>
    </xf>
    <xf numFmtId="38" fontId="5" fillId="3" borderId="5" xfId="7" applyFont="1" applyFill="1" applyBorder="1" applyAlignment="1" applyProtection="1">
      <alignment vertical="center" shrinkToFit="1"/>
    </xf>
    <xf numFmtId="38" fontId="5" fillId="3" borderId="2" xfId="7" applyFont="1" applyFill="1" applyBorder="1" applyAlignment="1" applyProtection="1">
      <alignment vertical="center" shrinkToFit="1"/>
    </xf>
    <xf numFmtId="38" fontId="5" fillId="3" borderId="3" xfId="7" applyFont="1" applyFill="1" applyBorder="1" applyAlignment="1" applyProtection="1">
      <alignment vertical="center" shrinkToFit="1"/>
    </xf>
    <xf numFmtId="177" fontId="5" fillId="2" borderId="6" xfId="8" applyNumberFormat="1" applyFont="1" applyFill="1" applyBorder="1" applyAlignment="1" applyProtection="1">
      <alignment vertical="center" shrinkToFit="1"/>
    </xf>
    <xf numFmtId="177" fontId="5" fillId="2" borderId="1" xfId="8" applyNumberFormat="1" applyFont="1" applyFill="1" applyBorder="1" applyAlignment="1" applyProtection="1">
      <alignment vertical="center" shrinkToFit="1"/>
    </xf>
    <xf numFmtId="177" fontId="5" fillId="2" borderId="4" xfId="8" applyNumberFormat="1" applyFont="1" applyFill="1" applyBorder="1" applyAlignment="1" applyProtection="1">
      <alignment vertical="center" shrinkToFit="1"/>
    </xf>
    <xf numFmtId="177" fontId="5" fillId="2" borderId="5" xfId="8" applyNumberFormat="1" applyFont="1" applyFill="1" applyBorder="1" applyAlignment="1" applyProtection="1">
      <alignment vertical="center" shrinkToFit="1"/>
    </xf>
    <xf numFmtId="177" fontId="5" fillId="2" borderId="2" xfId="8" applyNumberFormat="1" applyFont="1" applyFill="1" applyBorder="1" applyAlignment="1" applyProtection="1">
      <alignment vertical="center" shrinkToFit="1"/>
    </xf>
    <xf numFmtId="177" fontId="5" fillId="2" borderId="3" xfId="8" applyNumberFormat="1" applyFont="1" applyFill="1" applyBorder="1" applyAlignment="1" applyProtection="1">
      <alignment vertical="center" shrinkToFit="1"/>
    </xf>
    <xf numFmtId="176" fontId="5" fillId="2" borderId="6" xfId="8" applyNumberFormat="1" applyFont="1" applyFill="1" applyBorder="1" applyAlignment="1" applyProtection="1">
      <alignment vertical="center"/>
      <protection locked="0"/>
    </xf>
    <xf numFmtId="176" fontId="5" fillId="2" borderId="1" xfId="8" applyNumberFormat="1" applyFont="1" applyFill="1" applyBorder="1" applyAlignment="1" applyProtection="1">
      <alignment vertical="center"/>
      <protection locked="0"/>
    </xf>
    <xf numFmtId="176" fontId="5" fillId="2" borderId="4" xfId="8" applyNumberFormat="1" applyFont="1" applyFill="1" applyBorder="1" applyAlignment="1" applyProtection="1">
      <alignment vertical="center"/>
      <protection locked="0"/>
    </xf>
    <xf numFmtId="176" fontId="5" fillId="2" borderId="5" xfId="8" applyNumberFormat="1" applyFont="1" applyFill="1" applyBorder="1" applyAlignment="1" applyProtection="1">
      <alignment vertical="center"/>
      <protection locked="0"/>
    </xf>
    <xf numFmtId="176" fontId="5" fillId="2" borderId="2" xfId="8" applyNumberFormat="1" applyFont="1" applyFill="1" applyBorder="1" applyAlignment="1" applyProtection="1">
      <alignment vertical="center"/>
      <protection locked="0"/>
    </xf>
    <xf numFmtId="176" fontId="5" fillId="2" borderId="3" xfId="8" applyNumberFormat="1" applyFont="1" applyFill="1" applyBorder="1" applyAlignment="1" applyProtection="1">
      <alignment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38" fontId="5" fillId="2" borderId="6" xfId="7" applyFont="1" applyFill="1" applyBorder="1" applyAlignment="1" applyProtection="1">
      <alignment vertical="center"/>
      <protection locked="0"/>
    </xf>
    <xf numFmtId="38" fontId="5" fillId="2" borderId="1" xfId="7" applyFont="1" applyFill="1" applyBorder="1" applyAlignment="1" applyProtection="1">
      <alignment vertical="center"/>
      <protection locked="0"/>
    </xf>
    <xf numFmtId="38" fontId="5" fillId="2" borderId="4" xfId="7" applyFont="1" applyFill="1" applyBorder="1" applyAlignment="1" applyProtection="1">
      <alignment vertical="center"/>
      <protection locked="0"/>
    </xf>
    <xf numFmtId="38" fontId="5" fillId="2" borderId="5" xfId="7" applyFont="1" applyFill="1" applyBorder="1" applyAlignment="1" applyProtection="1">
      <alignment vertical="center"/>
      <protection locked="0"/>
    </xf>
    <xf numFmtId="38" fontId="5" fillId="2" borderId="2" xfId="7" applyFont="1" applyFill="1" applyBorder="1" applyAlignment="1" applyProtection="1">
      <alignment vertical="center"/>
      <protection locked="0"/>
    </xf>
    <xf numFmtId="38" fontId="5" fillId="2" borderId="3" xfId="7" applyFont="1" applyFill="1" applyBorder="1" applyAlignment="1" applyProtection="1">
      <alignment vertical="center"/>
      <protection locked="0"/>
    </xf>
    <xf numFmtId="38" fontId="5" fillId="3" borderId="6" xfId="7" applyFont="1" applyFill="1" applyBorder="1" applyAlignment="1" applyProtection="1">
      <alignment vertical="center"/>
    </xf>
    <xf numFmtId="38" fontId="5" fillId="3" borderId="1" xfId="7" applyFont="1" applyFill="1" applyBorder="1" applyAlignment="1" applyProtection="1">
      <alignment vertical="center"/>
    </xf>
    <xf numFmtId="38" fontId="5" fillId="3" borderId="4" xfId="7" applyFont="1" applyFill="1" applyBorder="1" applyAlignment="1" applyProtection="1">
      <alignment vertical="center"/>
    </xf>
    <xf numFmtId="38" fontId="5" fillId="3" borderId="5" xfId="7" applyFont="1" applyFill="1" applyBorder="1" applyAlignment="1" applyProtection="1">
      <alignment vertical="center"/>
    </xf>
    <xf numFmtId="38" fontId="5" fillId="3" borderId="2" xfId="7" applyFont="1" applyFill="1" applyBorder="1" applyAlignment="1" applyProtection="1">
      <alignment vertical="center"/>
    </xf>
    <xf numFmtId="38" fontId="5" fillId="3" borderId="3" xfId="7" applyFont="1" applyFill="1" applyBorder="1" applyAlignment="1" applyProtection="1">
      <alignment vertical="center"/>
    </xf>
    <xf numFmtId="38" fontId="5" fillId="2" borderId="6" xfId="7" applyFont="1" applyFill="1" applyBorder="1" applyAlignment="1" applyProtection="1">
      <alignment vertical="center"/>
    </xf>
    <xf numFmtId="38" fontId="5" fillId="2" borderId="1" xfId="7" applyFont="1" applyFill="1" applyBorder="1" applyAlignment="1" applyProtection="1">
      <alignment vertical="center"/>
    </xf>
    <xf numFmtId="38" fontId="5" fillId="2" borderId="4" xfId="7" applyFont="1" applyFill="1" applyBorder="1" applyAlignment="1" applyProtection="1">
      <alignment vertical="center"/>
    </xf>
    <xf numFmtId="38" fontId="5" fillId="2" borderId="5" xfId="7" applyFont="1" applyFill="1" applyBorder="1" applyAlignment="1" applyProtection="1">
      <alignment vertical="center"/>
    </xf>
    <xf numFmtId="38" fontId="5" fillId="2" borderId="2" xfId="7" applyFont="1" applyFill="1" applyBorder="1" applyAlignment="1" applyProtection="1">
      <alignment vertical="center"/>
    </xf>
    <xf numFmtId="38" fontId="5" fillId="2" borderId="3" xfId="7" applyFont="1" applyFill="1" applyBorder="1" applyAlignment="1" applyProtection="1">
      <alignment vertical="center"/>
    </xf>
    <xf numFmtId="38" fontId="5" fillId="3" borderId="6" xfId="7" applyFont="1" applyFill="1" applyBorder="1" applyAlignment="1" applyProtection="1">
      <alignment vertical="center" shrinkToFit="1"/>
    </xf>
    <xf numFmtId="38" fontId="5" fillId="3" borderId="1" xfId="7" applyFont="1" applyFill="1" applyBorder="1" applyAlignment="1" applyProtection="1">
      <alignment vertical="center" shrinkToFit="1"/>
    </xf>
    <xf numFmtId="38" fontId="5" fillId="3" borderId="4" xfId="7" applyFont="1" applyFill="1" applyBorder="1" applyAlignment="1" applyProtection="1">
      <alignment vertical="center" shrinkToFit="1"/>
    </xf>
    <xf numFmtId="0" fontId="12" fillId="2" borderId="13"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0" fontId="12" fillId="2" borderId="1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lignment vertical="center"/>
    </xf>
    <xf numFmtId="0" fontId="33" fillId="2" borderId="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5" fillId="2" borderId="6"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6"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5" fillId="2" borderId="6"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33" fillId="2" borderId="5"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181" fontId="5" fillId="2" borderId="1" xfId="0" applyNumberFormat="1" applyFont="1" applyFill="1" applyBorder="1" applyAlignment="1" applyProtection="1">
      <alignment horizontal="center" vertical="center"/>
      <protection locked="0"/>
    </xf>
    <xf numFmtId="181" fontId="5" fillId="2" borderId="2" xfId="0" applyNumberFormat="1" applyFont="1" applyFill="1" applyBorder="1" applyAlignment="1" applyProtection="1">
      <alignment horizontal="center" vertical="center"/>
      <protection locked="0"/>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1" xfId="0" applyFont="1" applyFill="1" applyBorder="1" applyAlignment="1">
      <alignment vertical="top" wrapText="1"/>
    </xf>
    <xf numFmtId="0" fontId="5" fillId="2" borderId="1" xfId="0" applyFont="1" applyFill="1" applyBorder="1" applyAlignment="1">
      <alignment vertical="top"/>
    </xf>
    <xf numFmtId="0" fontId="5" fillId="2" borderId="0" xfId="0" applyFont="1" applyFill="1" applyBorder="1" applyAlignment="1">
      <alignment vertical="top"/>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38" fontId="5" fillId="2" borderId="13" xfId="7" applyFont="1" applyFill="1" applyBorder="1" applyAlignment="1" applyProtection="1">
      <alignment horizontal="center" vertical="center"/>
      <protection locked="0"/>
    </xf>
    <xf numFmtId="38" fontId="5" fillId="2" borderId="14" xfId="7" applyFont="1" applyFill="1" applyBorder="1" applyAlignment="1" applyProtection="1">
      <alignment horizontal="center" vertical="center"/>
      <protection locked="0"/>
    </xf>
    <xf numFmtId="38" fontId="5" fillId="2" borderId="15" xfId="7"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2" xfId="0" applyFont="1" applyFill="1" applyBorder="1" applyAlignment="1">
      <alignment horizontal="center" vertical="center" wrapText="1"/>
    </xf>
    <xf numFmtId="0" fontId="8" fillId="2" borderId="6" xfId="0" applyFont="1" applyFill="1" applyBorder="1" applyAlignment="1">
      <alignment vertical="center"/>
    </xf>
    <xf numFmtId="0" fontId="8" fillId="2" borderId="1"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5" fillId="2" borderId="6" xfId="0" applyFont="1" applyFill="1" applyBorder="1" applyAlignment="1" applyProtection="1">
      <alignment vertical="center" shrinkToFit="1"/>
      <protection locked="0"/>
    </xf>
    <xf numFmtId="0" fontId="5" fillId="2" borderId="1"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6"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0" xfId="0" applyFont="1" applyFill="1" applyAlignment="1">
      <alignment vertical="center"/>
    </xf>
    <xf numFmtId="0" fontId="5" fillId="2" borderId="6"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5" fillId="2" borderId="5" xfId="0" applyFont="1" applyFill="1" applyBorder="1" applyAlignment="1">
      <alignment vertical="center"/>
    </xf>
    <xf numFmtId="0" fontId="5" fillId="2" borderId="29"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lignment vertical="center"/>
    </xf>
    <xf numFmtId="0" fontId="5" fillId="2" borderId="33" xfId="0" applyFont="1" applyFill="1" applyBorder="1" applyAlignment="1">
      <alignment vertical="center"/>
    </xf>
    <xf numFmtId="0" fontId="12" fillId="2" borderId="0" xfId="0" applyFont="1" applyFill="1" applyBorder="1" applyAlignment="1">
      <alignment vertical="center"/>
    </xf>
    <xf numFmtId="0" fontId="5" fillId="2" borderId="7" xfId="0" applyFont="1" applyFill="1" applyBorder="1" applyAlignment="1">
      <alignment horizontal="right" vertical="center"/>
    </xf>
    <xf numFmtId="0" fontId="5" fillId="2" borderId="32" xfId="0" quotePrefix="1" applyFont="1" applyFill="1" applyBorder="1" applyAlignment="1">
      <alignment vertical="center" wrapText="1"/>
    </xf>
    <xf numFmtId="0" fontId="5" fillId="2" borderId="33" xfId="0" quotePrefix="1"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5" fillId="2" borderId="8" xfId="0" applyFont="1" applyFill="1" applyBorder="1" applyAlignment="1" applyProtection="1">
      <alignment horizontal="center" vertical="center"/>
      <protection locked="0"/>
    </xf>
    <xf numFmtId="0" fontId="5" fillId="2" borderId="1" xfId="0" quotePrefix="1" applyFont="1" applyFill="1" applyBorder="1" applyAlignment="1">
      <alignment vertical="center" wrapText="1"/>
    </xf>
    <xf numFmtId="0" fontId="5" fillId="2" borderId="2" xfId="0" quotePrefix="1" applyFont="1" applyFill="1" applyBorder="1" applyAlignment="1">
      <alignment vertical="center" wrapText="1"/>
    </xf>
    <xf numFmtId="0" fontId="5" fillId="2" borderId="32" xfId="0" applyFont="1" applyFill="1" applyBorder="1" applyAlignment="1">
      <alignment vertical="center" wrapText="1"/>
    </xf>
    <xf numFmtId="0" fontId="5" fillId="2" borderId="33" xfId="0" applyFont="1" applyFill="1" applyBorder="1" applyAlignment="1">
      <alignment vertical="center" wrapText="1"/>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0" xfId="0" quotePrefix="1"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pplyProtection="1">
      <alignment horizontal="center" vertical="center"/>
      <protection locked="0"/>
    </xf>
    <xf numFmtId="0" fontId="5" fillId="2" borderId="0" xfId="0" quotePrefix="1" applyFont="1" applyFill="1" applyBorder="1" applyAlignment="1">
      <alignment vertical="center"/>
    </xf>
    <xf numFmtId="0" fontId="5" fillId="2" borderId="2" xfId="0" quotePrefix="1" applyFont="1" applyFill="1" applyBorder="1" applyAlignment="1">
      <alignment vertical="center"/>
    </xf>
    <xf numFmtId="0" fontId="5" fillId="2" borderId="0" xfId="0" applyFont="1" applyFill="1" applyBorder="1" applyAlignment="1">
      <alignment vertical="center"/>
    </xf>
    <xf numFmtId="0" fontId="18" fillId="2" borderId="7" xfId="0" applyFont="1" applyFill="1" applyBorder="1" applyAlignment="1">
      <alignment horizontal="center" vertical="center"/>
    </xf>
    <xf numFmtId="0" fontId="5" fillId="2" borderId="1" xfId="0" quotePrefix="1" applyFont="1" applyFill="1" applyBorder="1" applyAlignment="1">
      <alignment vertical="center"/>
    </xf>
    <xf numFmtId="0" fontId="14" fillId="2" borderId="1" xfId="0" applyFont="1" applyFill="1" applyBorder="1" applyAlignment="1">
      <alignment vertical="center" shrinkToFit="1"/>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7"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14" fillId="2" borderId="1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0" xfId="1" applyFont="1" applyFill="1" applyBorder="1" applyAlignment="1">
      <alignment horizontal="center" vertical="center" textRotation="255" shrinkToFit="1"/>
    </xf>
    <xf numFmtId="0" fontId="14" fillId="2" borderId="11" xfId="1" applyFont="1" applyFill="1" applyBorder="1" applyAlignment="1">
      <alignment horizontal="center" vertical="center" textRotation="255" shrinkToFit="1"/>
    </xf>
    <xf numFmtId="0" fontId="14" fillId="2" borderId="12" xfId="1" applyFont="1" applyFill="1" applyBorder="1" applyAlignment="1">
      <alignment horizontal="center" vertical="center" textRotation="255" shrinkToFit="1"/>
    </xf>
    <xf numFmtId="0" fontId="21" fillId="2" borderId="6"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1" fillId="2" borderId="5"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14" fillId="2" borderId="10" xfId="1" applyFont="1" applyFill="1" applyBorder="1" applyAlignment="1">
      <alignment horizontal="center" vertical="center" textRotation="255" wrapText="1"/>
    </xf>
    <xf numFmtId="0" fontId="14" fillId="2" borderId="11" xfId="1" applyFont="1" applyFill="1" applyBorder="1" applyAlignment="1">
      <alignment horizontal="center" vertical="center" textRotation="255" wrapText="1"/>
    </xf>
    <xf numFmtId="0" fontId="14" fillId="2" borderId="12" xfId="1" applyFont="1" applyFill="1" applyBorder="1" applyAlignment="1">
      <alignment horizontal="center" vertical="center" textRotation="255" wrapText="1"/>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2" xfId="1" applyFont="1" applyFill="1" applyBorder="1" applyAlignment="1">
      <alignment horizontal="center" vertical="center" textRotation="255"/>
    </xf>
    <xf numFmtId="0" fontId="14" fillId="2" borderId="10" xfId="1" applyFont="1" applyFill="1" applyBorder="1" applyAlignment="1">
      <alignment horizontal="center" vertical="center" shrinkToFit="1"/>
    </xf>
    <xf numFmtId="0" fontId="14" fillId="2" borderId="11"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7" xfId="1" applyFont="1" applyFill="1" applyBorder="1" applyAlignment="1">
      <alignment horizontal="center" vertical="center"/>
    </xf>
    <xf numFmtId="0" fontId="12" fillId="2" borderId="10" xfId="1" applyFont="1" applyFill="1" applyBorder="1" applyAlignment="1">
      <alignment horizontal="center" vertical="center" textRotation="255" wrapText="1"/>
    </xf>
    <xf numFmtId="0" fontId="12" fillId="2" borderId="11" xfId="1" applyFont="1" applyFill="1" applyBorder="1" applyAlignment="1">
      <alignment horizontal="center" vertical="center" textRotation="255" wrapText="1"/>
    </xf>
    <xf numFmtId="0" fontId="12" fillId="2" borderId="12"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xf>
    <xf numFmtId="0" fontId="12" fillId="2" borderId="11" xfId="1" applyFont="1" applyFill="1" applyBorder="1" applyAlignment="1">
      <alignment horizontal="center" vertical="center" textRotation="255"/>
    </xf>
    <xf numFmtId="0" fontId="12" fillId="2" borderId="12" xfId="1" applyFont="1" applyFill="1" applyBorder="1" applyAlignment="1">
      <alignment horizontal="center" vertical="center" textRotation="255"/>
    </xf>
    <xf numFmtId="0" fontId="18" fillId="2" borderId="0" xfId="1" applyFont="1" applyFill="1" applyAlignment="1">
      <alignment vertical="center" wrapText="1"/>
    </xf>
    <xf numFmtId="0" fontId="21" fillId="2" borderId="10" xfId="1" applyFont="1" applyFill="1" applyBorder="1" applyAlignment="1">
      <alignment horizontal="center" vertical="center" textRotation="255" wrapText="1"/>
    </xf>
    <xf numFmtId="0" fontId="21" fillId="2" borderId="11" xfId="1" applyFont="1" applyFill="1" applyBorder="1" applyAlignment="1">
      <alignment horizontal="center" vertical="center" textRotation="255" wrapText="1"/>
    </xf>
    <xf numFmtId="0" fontId="21" fillId="2" borderId="12" xfId="1" applyFont="1" applyFill="1" applyBorder="1" applyAlignment="1">
      <alignment horizontal="center" vertical="center" textRotation="255" wrapText="1"/>
    </xf>
    <xf numFmtId="0" fontId="21" fillId="2" borderId="11" xfId="1" applyFont="1" applyFill="1" applyBorder="1" applyAlignment="1">
      <alignment horizontal="center" vertical="top" textRotation="255" wrapText="1"/>
    </xf>
    <xf numFmtId="0" fontId="21" fillId="2" borderId="12" xfId="1" applyFont="1" applyFill="1" applyBorder="1" applyAlignment="1">
      <alignment horizontal="center" vertical="top" textRotation="255" wrapText="1"/>
    </xf>
    <xf numFmtId="0" fontId="14" fillId="2" borderId="7" xfId="1" applyFont="1" applyFill="1" applyBorder="1" applyAlignment="1">
      <alignment horizontal="center" vertical="center" wrapText="1"/>
    </xf>
    <xf numFmtId="0" fontId="25" fillId="2" borderId="7" xfId="2" applyFont="1" applyFill="1" applyBorder="1" applyAlignment="1">
      <alignment horizontal="center" vertical="center" wrapText="1"/>
    </xf>
    <xf numFmtId="0" fontId="14" fillId="3" borderId="13" xfId="1" applyFont="1" applyFill="1" applyBorder="1" applyAlignment="1">
      <alignment horizontal="center" vertical="center"/>
    </xf>
    <xf numFmtId="0" fontId="14" fillId="3" borderId="14" xfId="1" applyFont="1" applyFill="1" applyBorder="1" applyAlignment="1">
      <alignment horizontal="center" vertical="center"/>
    </xf>
    <xf numFmtId="0" fontId="14" fillId="3" borderId="15"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0" borderId="7" xfId="1" applyFont="1" applyFill="1" applyBorder="1" applyAlignment="1" applyProtection="1">
      <alignment vertical="center" wrapText="1"/>
      <protection locked="0"/>
    </xf>
    <xf numFmtId="0" fontId="26" fillId="2" borderId="13" xfId="1" applyFont="1" applyFill="1" applyBorder="1" applyAlignment="1">
      <alignment horizontal="center" vertical="center" shrinkToFit="1"/>
    </xf>
    <xf numFmtId="0" fontId="27" fillId="2" borderId="15" xfId="2" applyFont="1" applyFill="1" applyBorder="1" applyAlignment="1">
      <alignment horizontal="center" vertical="center" shrinkToFit="1"/>
    </xf>
    <xf numFmtId="0" fontId="5" fillId="2" borderId="7"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14" fillId="2" borderId="13" xfId="1" applyFont="1" applyFill="1" applyBorder="1" applyAlignment="1">
      <alignment horizontal="center" vertical="center"/>
    </xf>
    <xf numFmtId="0" fontId="14" fillId="2" borderId="14" xfId="1" applyFont="1" applyFill="1" applyBorder="1" applyAlignment="1">
      <alignment horizontal="center" vertical="center"/>
    </xf>
    <xf numFmtId="0" fontId="21" fillId="2" borderId="13" xfId="1" applyFont="1" applyFill="1" applyBorder="1" applyAlignment="1">
      <alignment horizontal="center" vertical="center" shrinkToFit="1"/>
    </xf>
    <xf numFmtId="0" fontId="21" fillId="2" borderId="14"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9" fontId="21" fillId="2" borderId="10" xfId="3" applyFont="1" applyFill="1" applyBorder="1" applyAlignment="1">
      <alignment horizontal="center" vertical="center" wrapText="1" shrinkToFit="1"/>
    </xf>
    <xf numFmtId="9" fontId="21" fillId="2" borderId="11" xfId="3" applyFont="1" applyFill="1" applyBorder="1" applyAlignment="1">
      <alignment horizontal="center" vertical="center" wrapText="1" shrinkToFit="1"/>
    </xf>
    <xf numFmtId="9" fontId="21" fillId="2" borderId="12" xfId="3" applyFont="1" applyFill="1" applyBorder="1" applyAlignment="1">
      <alignment horizontal="center" vertical="center" wrapText="1" shrinkToFit="1"/>
    </xf>
    <xf numFmtId="0" fontId="18" fillId="2" borderId="11" xfId="2" applyFont="1" applyFill="1" applyBorder="1" applyAlignment="1">
      <alignment horizontal="center" vertical="center" wrapText="1"/>
    </xf>
    <xf numFmtId="0" fontId="14" fillId="2" borderId="6" xfId="1" applyFont="1" applyFill="1" applyBorder="1" applyAlignment="1">
      <alignment horizontal="center" vertical="center" wrapText="1" shrinkToFit="1"/>
    </xf>
    <xf numFmtId="0" fontId="18" fillId="2" borderId="4" xfId="2" applyFont="1" applyFill="1" applyBorder="1" applyAlignment="1">
      <alignment horizontal="center" vertical="center" wrapText="1"/>
    </xf>
    <xf numFmtId="0" fontId="18" fillId="2" borderId="8"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8" fillId="2" borderId="5" xfId="2" applyFont="1" applyFill="1" applyBorder="1" applyAlignment="1">
      <alignment horizontal="center" vertical="center" wrapText="1"/>
    </xf>
    <xf numFmtId="0" fontId="18" fillId="2" borderId="3" xfId="2" applyFont="1" applyFill="1" applyBorder="1" applyAlignment="1">
      <alignment horizontal="center" vertical="center" wrapText="1"/>
    </xf>
    <xf numFmtId="0" fontId="14" fillId="2" borderId="1" xfId="1" applyFont="1" applyFill="1" applyBorder="1" applyAlignment="1">
      <alignment horizontal="center" vertical="center" wrapText="1" shrinkToFit="1"/>
    </xf>
    <xf numFmtId="0" fontId="14" fillId="2" borderId="4" xfId="1" applyFont="1" applyFill="1" applyBorder="1" applyAlignment="1">
      <alignment horizontal="center" vertical="center" wrapText="1" shrinkToFit="1"/>
    </xf>
    <xf numFmtId="0" fontId="14" fillId="2" borderId="8" xfId="1" applyFont="1" applyFill="1" applyBorder="1" applyAlignment="1">
      <alignment horizontal="center" vertical="center" wrapText="1" shrinkToFit="1"/>
    </xf>
    <xf numFmtId="0" fontId="14" fillId="2" borderId="0" xfId="1" applyFont="1" applyFill="1" applyBorder="1" applyAlignment="1">
      <alignment horizontal="center" vertical="center" wrapText="1" shrinkToFit="1"/>
    </xf>
    <xf numFmtId="0" fontId="14" fillId="2" borderId="9" xfId="1" applyFont="1" applyFill="1" applyBorder="1" applyAlignment="1">
      <alignment horizontal="center" vertical="center" wrapText="1" shrinkToFit="1"/>
    </xf>
    <xf numFmtId="0" fontId="14" fillId="2" borderId="5" xfId="1" applyFont="1" applyFill="1" applyBorder="1" applyAlignment="1">
      <alignment horizontal="center" vertical="center" wrapText="1" shrinkToFit="1"/>
    </xf>
    <xf numFmtId="0" fontId="14" fillId="2" borderId="2" xfId="1" applyFont="1" applyFill="1" applyBorder="1" applyAlignment="1">
      <alignment horizontal="center" vertical="center" wrapText="1" shrinkToFit="1"/>
    </xf>
    <xf numFmtId="0" fontId="14" fillId="2" borderId="3" xfId="1" applyFont="1" applyFill="1" applyBorder="1" applyAlignment="1">
      <alignment horizontal="center" vertical="center" wrapText="1" shrinkToFit="1"/>
    </xf>
    <xf numFmtId="0" fontId="14" fillId="2" borderId="10" xfId="1" applyFont="1" applyFill="1" applyBorder="1" applyAlignment="1">
      <alignment horizontal="center" wrapText="1"/>
    </xf>
    <xf numFmtId="0" fontId="14" fillId="2" borderId="11" xfId="1" applyFont="1" applyFill="1" applyBorder="1" applyAlignment="1">
      <alignment horizontal="center" wrapText="1"/>
    </xf>
    <xf numFmtId="0" fontId="14" fillId="2" borderId="11" xfId="1" applyFont="1" applyFill="1" applyBorder="1" applyAlignment="1">
      <alignment horizontal="center" vertical="top" wrapText="1" shrinkToFit="1"/>
    </xf>
    <xf numFmtId="0" fontId="14" fillId="2" borderId="11" xfId="1" applyFont="1" applyFill="1" applyBorder="1" applyAlignment="1">
      <alignment vertical="top" textRotation="255" wrapText="1" shrinkToFit="1"/>
    </xf>
    <xf numFmtId="0" fontId="21" fillId="2" borderId="2" xfId="1" applyFont="1" applyFill="1" applyBorder="1" applyAlignment="1">
      <alignment horizontal="center"/>
    </xf>
    <xf numFmtId="0" fontId="21" fillId="5" borderId="40" xfId="1" applyFont="1" applyFill="1" applyBorder="1" applyAlignment="1">
      <alignment horizontal="center" vertical="center" wrapText="1"/>
    </xf>
    <xf numFmtId="0" fontId="21" fillId="5" borderId="41" xfId="1" applyFont="1" applyFill="1" applyBorder="1" applyAlignment="1">
      <alignment horizontal="center" vertical="center" wrapText="1"/>
    </xf>
    <xf numFmtId="0" fontId="21" fillId="5" borderId="42"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4" fillId="0" borderId="7" xfId="1" applyFont="1" applyFill="1" applyBorder="1" applyAlignment="1" applyProtection="1">
      <alignment horizontal="distributed" vertical="center" wrapText="1" indent="2"/>
      <protection locked="0"/>
    </xf>
    <xf numFmtId="0" fontId="18" fillId="2" borderId="4" xfId="1" applyFont="1" applyFill="1" applyBorder="1" applyAlignment="1">
      <alignment vertical="center" wrapText="1"/>
    </xf>
    <xf numFmtId="0" fontId="18" fillId="2" borderId="5" xfId="1" applyFont="1" applyFill="1" applyBorder="1" applyAlignment="1">
      <alignment vertical="center" wrapText="1"/>
    </xf>
    <xf numFmtId="0" fontId="18" fillId="2" borderId="3" xfId="1" applyFont="1" applyFill="1" applyBorder="1" applyAlignment="1">
      <alignment vertical="center" wrapText="1"/>
    </xf>
    <xf numFmtId="0" fontId="14" fillId="2" borderId="12" xfId="1" applyFont="1" applyFill="1" applyBorder="1" applyAlignment="1">
      <alignment horizontal="center" vertical="center"/>
    </xf>
    <xf numFmtId="0" fontId="14" fillId="2" borderId="7" xfId="1" applyFont="1" applyFill="1" applyBorder="1" applyAlignment="1">
      <alignment horizontal="left" vertical="center" wrapText="1"/>
    </xf>
    <xf numFmtId="0" fontId="14" fillId="2" borderId="10" xfId="1" applyFont="1" applyFill="1" applyBorder="1" applyAlignment="1">
      <alignment vertical="center" wrapText="1"/>
    </xf>
    <xf numFmtId="0" fontId="14" fillId="2" borderId="12" xfId="1" applyFont="1" applyFill="1" applyBorder="1" applyAlignment="1">
      <alignment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7" xfId="0" applyFont="1" applyFill="1" applyBorder="1" applyAlignment="1">
      <alignment horizontal="center" vertical="center"/>
    </xf>
  </cellXfs>
  <cellStyles count="9">
    <cellStyle name="パーセント" xfId="8" builtinId="5"/>
    <cellStyle name="パーセント 2" xfId="3"/>
    <cellStyle name="桁区切り" xfId="7" builtinId="6"/>
    <cellStyle name="桁区切り 2" xfId="4"/>
    <cellStyle name="通貨 2" xfId="5"/>
    <cellStyle name="標準" xfId="0" builtinId="0"/>
    <cellStyle name="標準 2" xfId="1"/>
    <cellStyle name="標準 3" xfId="2"/>
    <cellStyle name="未定義" xfId="6"/>
  </cellStyles>
  <dxfs count="0"/>
  <tableStyles count="0" defaultTableStyle="TableStyleMedium9" defaultPivotStyle="PivotStyleLight16"/>
  <colors>
    <mruColors>
      <color rgb="FFFFFF99"/>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88</xdr:row>
      <xdr:rowOff>0</xdr:rowOff>
    </xdr:from>
    <xdr:to>
      <xdr:col>20</xdr:col>
      <xdr:colOff>142875</xdr:colOff>
      <xdr:row>89</xdr:row>
      <xdr:rowOff>19050</xdr:rowOff>
    </xdr:to>
    <xdr:sp macro="" textlink="">
      <xdr:nvSpPr>
        <xdr:cNvPr id="2" name="Text Box 5"/>
        <xdr:cNvSpPr txBox="1">
          <a:spLocks noChangeArrowheads="1"/>
        </xdr:cNvSpPr>
      </xdr:nvSpPr>
      <xdr:spPr bwMode="auto">
        <a:xfrm>
          <a:off x="3952875" y="1641157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1</xdr:row>
      <xdr:rowOff>19050</xdr:rowOff>
    </xdr:to>
    <xdr:sp macro="" textlink="">
      <xdr:nvSpPr>
        <xdr:cNvPr id="2" name="Text Box 5"/>
        <xdr:cNvSpPr txBox="1">
          <a:spLocks noChangeArrowheads="1"/>
        </xdr:cNvSpPr>
      </xdr:nvSpPr>
      <xdr:spPr bwMode="auto">
        <a:xfrm>
          <a:off x="3952875" y="0"/>
          <a:ext cx="76200" cy="209550"/>
        </a:xfrm>
        <a:prstGeom prst="rect">
          <a:avLst/>
        </a:prstGeom>
        <a:noFill/>
        <a:ln w="9525">
          <a:noFill/>
          <a:miter lim="800000"/>
          <a:headEnd/>
          <a:tailEnd/>
        </a:ln>
      </xdr:spPr>
    </xdr:sp>
    <xdr:clientData/>
  </xdr:twoCellAnchor>
  <xdr:oneCellAnchor>
    <xdr:from>
      <xdr:col>20</xdr:col>
      <xdr:colOff>66675</xdr:colOff>
      <xdr:row>1</xdr:row>
      <xdr:rowOff>0</xdr:rowOff>
    </xdr:from>
    <xdr:ext cx="76200" cy="209550"/>
    <xdr:sp macro="" textlink="">
      <xdr:nvSpPr>
        <xdr:cNvPr id="3" name="Text Box 5"/>
        <xdr:cNvSpPr txBox="1">
          <a:spLocks noChangeArrowheads="1"/>
        </xdr:cNvSpPr>
      </xdr:nvSpPr>
      <xdr:spPr bwMode="auto">
        <a:xfrm>
          <a:off x="3952875" y="190500"/>
          <a:ext cx="76200" cy="209550"/>
        </a:xfrm>
        <a:prstGeom prst="rect">
          <a:avLst/>
        </a:prstGeom>
        <a:noFill/>
        <a:ln w="9525">
          <a:noFill/>
          <a:miter lim="800000"/>
          <a:headEnd/>
          <a:tailEnd/>
        </a:ln>
      </xdr:spPr>
    </xdr:sp>
    <xdr:clientData/>
  </xdr:oneCellAnchor>
  <xdr:oneCellAnchor>
    <xdr:from>
      <xdr:col>19</xdr:col>
      <xdr:colOff>66675</xdr:colOff>
      <xdr:row>118</xdr:row>
      <xdr:rowOff>0</xdr:rowOff>
    </xdr:from>
    <xdr:ext cx="76200" cy="209550"/>
    <xdr:sp macro="" textlink="">
      <xdr:nvSpPr>
        <xdr:cNvPr id="4" name="Text Box 5"/>
        <xdr:cNvSpPr txBox="1">
          <a:spLocks noChangeArrowheads="1"/>
        </xdr:cNvSpPr>
      </xdr:nvSpPr>
      <xdr:spPr bwMode="auto">
        <a:xfrm>
          <a:off x="3752850" y="21231225"/>
          <a:ext cx="76200" cy="209550"/>
        </a:xfrm>
        <a:prstGeom prst="rect">
          <a:avLst/>
        </a:prstGeom>
        <a:noFill/>
        <a:ln w="9525">
          <a:noFill/>
          <a:miter lim="800000"/>
          <a:headEnd/>
          <a:tailEnd/>
        </a:ln>
      </xdr:spPr>
    </xdr:sp>
    <xdr:clientData/>
  </xdr:oneCellAnchor>
  <xdr:twoCellAnchor>
    <xdr:from>
      <xdr:col>26</xdr:col>
      <xdr:colOff>0</xdr:colOff>
      <xdr:row>73</xdr:row>
      <xdr:rowOff>0</xdr:rowOff>
    </xdr:from>
    <xdr:to>
      <xdr:col>29</xdr:col>
      <xdr:colOff>0</xdr:colOff>
      <xdr:row>73</xdr:row>
      <xdr:rowOff>0</xdr:rowOff>
    </xdr:to>
    <xdr:sp macro="" textlink="">
      <xdr:nvSpPr>
        <xdr:cNvPr id="5" name="Line 2"/>
        <xdr:cNvSpPr>
          <a:spLocks noChangeShapeType="1"/>
        </xdr:cNvSpPr>
      </xdr:nvSpPr>
      <xdr:spPr bwMode="auto">
        <a:xfrm>
          <a:off x="5086350" y="12744450"/>
          <a:ext cx="600075" cy="0"/>
        </a:xfrm>
        <a:prstGeom prst="line">
          <a:avLst/>
        </a:prstGeom>
        <a:noFill/>
        <a:ln w="9525">
          <a:solidFill>
            <a:srgbClr val="000000"/>
          </a:solidFill>
          <a:round/>
          <a:headEnd/>
          <a:tailEnd type="triangle" w="med" len="med"/>
        </a:ln>
      </xdr:spPr>
    </xdr:sp>
    <xdr:clientData/>
  </xdr:twoCellAnchor>
  <xdr:twoCellAnchor>
    <xdr:from>
      <xdr:col>38</xdr:col>
      <xdr:colOff>104775</xdr:colOff>
      <xdr:row>71</xdr:row>
      <xdr:rowOff>0</xdr:rowOff>
    </xdr:from>
    <xdr:to>
      <xdr:col>38</xdr:col>
      <xdr:colOff>104775</xdr:colOff>
      <xdr:row>72</xdr:row>
      <xdr:rowOff>0</xdr:rowOff>
    </xdr:to>
    <xdr:sp macro="" textlink="">
      <xdr:nvSpPr>
        <xdr:cNvPr id="6" name="Line 3"/>
        <xdr:cNvSpPr>
          <a:spLocks noChangeShapeType="1"/>
        </xdr:cNvSpPr>
      </xdr:nvSpPr>
      <xdr:spPr bwMode="auto">
        <a:xfrm>
          <a:off x="7591425" y="12363450"/>
          <a:ext cx="0" cy="19050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66675</xdr:colOff>
      <xdr:row>2</xdr:row>
      <xdr:rowOff>0</xdr:rowOff>
    </xdr:from>
    <xdr:to>
      <xdr:col>17</xdr:col>
      <xdr:colOff>142875</xdr:colOff>
      <xdr:row>3</xdr:row>
      <xdr:rowOff>19050</xdr:rowOff>
    </xdr:to>
    <xdr:sp macro="" textlink="">
      <xdr:nvSpPr>
        <xdr:cNvPr id="2" name="Text Box 5"/>
        <xdr:cNvSpPr txBox="1">
          <a:spLocks noChangeArrowheads="1"/>
        </xdr:cNvSpPr>
      </xdr:nvSpPr>
      <xdr:spPr bwMode="auto">
        <a:xfrm>
          <a:off x="3505200" y="257175"/>
          <a:ext cx="76200" cy="190500"/>
        </a:xfrm>
        <a:prstGeom prst="rect">
          <a:avLst/>
        </a:prstGeom>
        <a:noFill/>
        <a:ln w="9525">
          <a:noFill/>
          <a:miter lim="800000"/>
          <a:headEnd/>
          <a:tailEnd/>
        </a:ln>
      </xdr:spPr>
    </xdr:sp>
    <xdr:clientData/>
  </xdr:twoCellAnchor>
  <xdr:twoCellAnchor editAs="oneCell">
    <xdr:from>
      <xdr:col>17</xdr:col>
      <xdr:colOff>66675</xdr:colOff>
      <xdr:row>8</xdr:row>
      <xdr:rowOff>0</xdr:rowOff>
    </xdr:from>
    <xdr:to>
      <xdr:col>17</xdr:col>
      <xdr:colOff>142875</xdr:colOff>
      <xdr:row>9</xdr:row>
      <xdr:rowOff>38100</xdr:rowOff>
    </xdr:to>
    <xdr:sp macro="" textlink="">
      <xdr:nvSpPr>
        <xdr:cNvPr id="3" name="Text Box 5"/>
        <xdr:cNvSpPr txBox="1">
          <a:spLocks noChangeArrowheads="1"/>
        </xdr:cNvSpPr>
      </xdr:nvSpPr>
      <xdr:spPr bwMode="auto">
        <a:xfrm>
          <a:off x="3505200" y="1285875"/>
          <a:ext cx="76200" cy="209550"/>
        </a:xfrm>
        <a:prstGeom prst="rect">
          <a:avLst/>
        </a:prstGeom>
        <a:noFill/>
        <a:ln w="9525">
          <a:noFill/>
          <a:miter lim="800000"/>
          <a:headEnd/>
          <a:tailEnd/>
        </a:ln>
      </xdr:spPr>
    </xdr:sp>
    <xdr:clientData/>
  </xdr:twoCellAnchor>
  <xdr:twoCellAnchor editAs="oneCell">
    <xdr:from>
      <xdr:col>17</xdr:col>
      <xdr:colOff>66675</xdr:colOff>
      <xdr:row>8</xdr:row>
      <xdr:rowOff>0</xdr:rowOff>
    </xdr:from>
    <xdr:to>
      <xdr:col>17</xdr:col>
      <xdr:colOff>142875</xdr:colOff>
      <xdr:row>9</xdr:row>
      <xdr:rowOff>38100</xdr:rowOff>
    </xdr:to>
    <xdr:sp macro="" textlink="">
      <xdr:nvSpPr>
        <xdr:cNvPr id="4" name="Text Box 5"/>
        <xdr:cNvSpPr txBox="1">
          <a:spLocks noChangeArrowheads="1"/>
        </xdr:cNvSpPr>
      </xdr:nvSpPr>
      <xdr:spPr bwMode="auto">
        <a:xfrm>
          <a:off x="3505200" y="1285875"/>
          <a:ext cx="76200" cy="209550"/>
        </a:xfrm>
        <a:prstGeom prst="rect">
          <a:avLst/>
        </a:prstGeom>
        <a:noFill/>
        <a:ln w="9525">
          <a:noFill/>
          <a:miter lim="800000"/>
          <a:headEnd/>
          <a:tailEnd/>
        </a:ln>
      </xdr:spPr>
    </xdr:sp>
    <xdr:clientData/>
  </xdr:twoCellAnchor>
  <xdr:twoCellAnchor editAs="oneCell">
    <xdr:from>
      <xdr:col>17</xdr:col>
      <xdr:colOff>66675</xdr:colOff>
      <xdr:row>8</xdr:row>
      <xdr:rowOff>0</xdr:rowOff>
    </xdr:from>
    <xdr:to>
      <xdr:col>17</xdr:col>
      <xdr:colOff>142875</xdr:colOff>
      <xdr:row>9</xdr:row>
      <xdr:rowOff>38100</xdr:rowOff>
    </xdr:to>
    <xdr:sp macro="" textlink="">
      <xdr:nvSpPr>
        <xdr:cNvPr id="5" name="Text Box 5"/>
        <xdr:cNvSpPr txBox="1">
          <a:spLocks noChangeArrowheads="1"/>
        </xdr:cNvSpPr>
      </xdr:nvSpPr>
      <xdr:spPr bwMode="auto">
        <a:xfrm>
          <a:off x="3505200" y="1285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66675</xdr:colOff>
      <xdr:row>8</xdr:row>
      <xdr:rowOff>0</xdr:rowOff>
    </xdr:from>
    <xdr:to>
      <xdr:col>17</xdr:col>
      <xdr:colOff>142875</xdr:colOff>
      <xdr:row>9</xdr:row>
      <xdr:rowOff>38100</xdr:rowOff>
    </xdr:to>
    <xdr:sp macro="" textlink="">
      <xdr:nvSpPr>
        <xdr:cNvPr id="6" name="Text Box 5"/>
        <xdr:cNvSpPr txBox="1">
          <a:spLocks noChangeArrowheads="1"/>
        </xdr:cNvSpPr>
      </xdr:nvSpPr>
      <xdr:spPr bwMode="auto">
        <a:xfrm>
          <a:off x="3505200" y="1285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66675</xdr:colOff>
      <xdr:row>9</xdr:row>
      <xdr:rowOff>0</xdr:rowOff>
    </xdr:from>
    <xdr:ext cx="76200" cy="209550"/>
    <xdr:sp macro="" textlink="">
      <xdr:nvSpPr>
        <xdr:cNvPr id="7" name="Text Box 5"/>
        <xdr:cNvSpPr txBox="1">
          <a:spLocks noChangeArrowheads="1"/>
        </xdr:cNvSpPr>
      </xdr:nvSpPr>
      <xdr:spPr bwMode="auto">
        <a:xfrm>
          <a:off x="3505200" y="1457325"/>
          <a:ext cx="76200" cy="209550"/>
        </a:xfrm>
        <a:prstGeom prst="rect">
          <a:avLst/>
        </a:prstGeom>
        <a:noFill/>
        <a:ln w="9525">
          <a:noFill/>
          <a:miter lim="800000"/>
          <a:headEnd/>
          <a:tailEnd/>
        </a:ln>
      </xdr:spPr>
    </xdr:sp>
    <xdr:clientData/>
  </xdr:oneCellAnchor>
  <xdr:oneCellAnchor>
    <xdr:from>
      <xdr:col>17</xdr:col>
      <xdr:colOff>66675</xdr:colOff>
      <xdr:row>9</xdr:row>
      <xdr:rowOff>0</xdr:rowOff>
    </xdr:from>
    <xdr:ext cx="76200" cy="209550"/>
    <xdr:sp macro="" textlink="">
      <xdr:nvSpPr>
        <xdr:cNvPr id="8" name="Text Box 5"/>
        <xdr:cNvSpPr txBox="1">
          <a:spLocks noChangeArrowheads="1"/>
        </xdr:cNvSpPr>
      </xdr:nvSpPr>
      <xdr:spPr bwMode="auto">
        <a:xfrm>
          <a:off x="3505200" y="1457325"/>
          <a:ext cx="76200" cy="209550"/>
        </a:xfrm>
        <a:prstGeom prst="rect">
          <a:avLst/>
        </a:prstGeom>
        <a:noFill/>
        <a:ln w="9525">
          <a:noFill/>
          <a:miter lim="800000"/>
          <a:headEnd/>
          <a:tailEnd/>
        </a:ln>
      </xdr:spPr>
    </xdr:sp>
    <xdr:clientData/>
  </xdr:oneCellAnchor>
  <xdr:oneCellAnchor>
    <xdr:from>
      <xdr:col>17</xdr:col>
      <xdr:colOff>66675</xdr:colOff>
      <xdr:row>9</xdr:row>
      <xdr:rowOff>0</xdr:rowOff>
    </xdr:from>
    <xdr:ext cx="76200" cy="209550"/>
    <xdr:sp macro="" textlink="">
      <xdr:nvSpPr>
        <xdr:cNvPr id="9" name="Text Box 5"/>
        <xdr:cNvSpPr txBox="1">
          <a:spLocks noChangeArrowheads="1"/>
        </xdr:cNvSpPr>
      </xdr:nvSpPr>
      <xdr:spPr bwMode="auto">
        <a:xfrm>
          <a:off x="350520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9</xdr:row>
      <xdr:rowOff>0</xdr:rowOff>
    </xdr:from>
    <xdr:ext cx="76200" cy="209550"/>
    <xdr:sp macro="" textlink="">
      <xdr:nvSpPr>
        <xdr:cNvPr id="10" name="Text Box 5"/>
        <xdr:cNvSpPr txBox="1">
          <a:spLocks noChangeArrowheads="1"/>
        </xdr:cNvSpPr>
      </xdr:nvSpPr>
      <xdr:spPr bwMode="auto">
        <a:xfrm>
          <a:off x="350520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9</xdr:row>
      <xdr:rowOff>0</xdr:rowOff>
    </xdr:from>
    <xdr:ext cx="76200" cy="209550"/>
    <xdr:sp macro="" textlink="">
      <xdr:nvSpPr>
        <xdr:cNvPr id="11" name="Text Box 5"/>
        <xdr:cNvSpPr txBox="1">
          <a:spLocks noChangeArrowheads="1"/>
        </xdr:cNvSpPr>
      </xdr:nvSpPr>
      <xdr:spPr bwMode="auto">
        <a:xfrm>
          <a:off x="3505200" y="1457325"/>
          <a:ext cx="76200" cy="209550"/>
        </a:xfrm>
        <a:prstGeom prst="rect">
          <a:avLst/>
        </a:prstGeom>
        <a:noFill/>
        <a:ln w="9525">
          <a:noFill/>
          <a:miter lim="800000"/>
          <a:headEnd/>
          <a:tailEnd/>
        </a:ln>
      </xdr:spPr>
    </xdr:sp>
    <xdr:clientData/>
  </xdr:oneCellAnchor>
  <xdr:oneCellAnchor>
    <xdr:from>
      <xdr:col>17</xdr:col>
      <xdr:colOff>66675</xdr:colOff>
      <xdr:row>9</xdr:row>
      <xdr:rowOff>0</xdr:rowOff>
    </xdr:from>
    <xdr:ext cx="76200" cy="209550"/>
    <xdr:sp macro="" textlink="">
      <xdr:nvSpPr>
        <xdr:cNvPr id="12" name="Text Box 5"/>
        <xdr:cNvSpPr txBox="1">
          <a:spLocks noChangeArrowheads="1"/>
        </xdr:cNvSpPr>
      </xdr:nvSpPr>
      <xdr:spPr bwMode="auto">
        <a:xfrm>
          <a:off x="3505200" y="1457325"/>
          <a:ext cx="76200" cy="209550"/>
        </a:xfrm>
        <a:prstGeom prst="rect">
          <a:avLst/>
        </a:prstGeom>
        <a:noFill/>
        <a:ln w="9525">
          <a:noFill/>
          <a:miter lim="800000"/>
          <a:headEnd/>
          <a:tailEnd/>
        </a:ln>
      </xdr:spPr>
    </xdr:sp>
    <xdr:clientData/>
  </xdr:oneCellAnchor>
  <xdr:oneCellAnchor>
    <xdr:from>
      <xdr:col>17</xdr:col>
      <xdr:colOff>66675</xdr:colOff>
      <xdr:row>9</xdr:row>
      <xdr:rowOff>0</xdr:rowOff>
    </xdr:from>
    <xdr:ext cx="76200" cy="209550"/>
    <xdr:sp macro="" textlink="">
      <xdr:nvSpPr>
        <xdr:cNvPr id="13" name="Text Box 5"/>
        <xdr:cNvSpPr txBox="1">
          <a:spLocks noChangeArrowheads="1"/>
        </xdr:cNvSpPr>
      </xdr:nvSpPr>
      <xdr:spPr bwMode="auto">
        <a:xfrm>
          <a:off x="350520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9</xdr:row>
      <xdr:rowOff>0</xdr:rowOff>
    </xdr:from>
    <xdr:ext cx="76200" cy="209550"/>
    <xdr:sp macro="" textlink="">
      <xdr:nvSpPr>
        <xdr:cNvPr id="14" name="Text Box 5"/>
        <xdr:cNvSpPr txBox="1">
          <a:spLocks noChangeArrowheads="1"/>
        </xdr:cNvSpPr>
      </xdr:nvSpPr>
      <xdr:spPr bwMode="auto">
        <a:xfrm>
          <a:off x="3505200"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10</xdr:row>
      <xdr:rowOff>0</xdr:rowOff>
    </xdr:from>
    <xdr:ext cx="76200" cy="209550"/>
    <xdr:sp macro="" textlink="">
      <xdr:nvSpPr>
        <xdr:cNvPr id="15" name="Text Box 5"/>
        <xdr:cNvSpPr txBox="1">
          <a:spLocks noChangeArrowheads="1"/>
        </xdr:cNvSpPr>
      </xdr:nvSpPr>
      <xdr:spPr bwMode="auto">
        <a:xfrm>
          <a:off x="3505200" y="1628775"/>
          <a:ext cx="76200" cy="209550"/>
        </a:xfrm>
        <a:prstGeom prst="rect">
          <a:avLst/>
        </a:prstGeom>
        <a:noFill/>
        <a:ln w="9525">
          <a:noFill/>
          <a:miter lim="800000"/>
          <a:headEnd/>
          <a:tailEnd/>
        </a:ln>
      </xdr:spPr>
    </xdr:sp>
    <xdr:clientData/>
  </xdr:oneCellAnchor>
  <xdr:oneCellAnchor>
    <xdr:from>
      <xdr:col>17</xdr:col>
      <xdr:colOff>66675</xdr:colOff>
      <xdr:row>10</xdr:row>
      <xdr:rowOff>0</xdr:rowOff>
    </xdr:from>
    <xdr:ext cx="76200" cy="209550"/>
    <xdr:sp macro="" textlink="">
      <xdr:nvSpPr>
        <xdr:cNvPr id="16" name="Text Box 5"/>
        <xdr:cNvSpPr txBox="1">
          <a:spLocks noChangeArrowheads="1"/>
        </xdr:cNvSpPr>
      </xdr:nvSpPr>
      <xdr:spPr bwMode="auto">
        <a:xfrm>
          <a:off x="3505200" y="1628775"/>
          <a:ext cx="76200" cy="209550"/>
        </a:xfrm>
        <a:prstGeom prst="rect">
          <a:avLst/>
        </a:prstGeom>
        <a:noFill/>
        <a:ln w="9525">
          <a:noFill/>
          <a:miter lim="800000"/>
          <a:headEnd/>
          <a:tailEnd/>
        </a:ln>
      </xdr:spPr>
    </xdr:sp>
    <xdr:clientData/>
  </xdr:oneCellAnchor>
  <xdr:oneCellAnchor>
    <xdr:from>
      <xdr:col>17</xdr:col>
      <xdr:colOff>66675</xdr:colOff>
      <xdr:row>10</xdr:row>
      <xdr:rowOff>0</xdr:rowOff>
    </xdr:from>
    <xdr:ext cx="76200" cy="209550"/>
    <xdr:sp macro="" textlink="">
      <xdr:nvSpPr>
        <xdr:cNvPr id="17" name="Text Box 5"/>
        <xdr:cNvSpPr txBox="1">
          <a:spLocks noChangeArrowheads="1"/>
        </xdr:cNvSpPr>
      </xdr:nvSpPr>
      <xdr:spPr bwMode="auto">
        <a:xfrm>
          <a:off x="3505200" y="162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10</xdr:row>
      <xdr:rowOff>0</xdr:rowOff>
    </xdr:from>
    <xdr:ext cx="76200" cy="209550"/>
    <xdr:sp macro="" textlink="">
      <xdr:nvSpPr>
        <xdr:cNvPr id="18" name="Text Box 5"/>
        <xdr:cNvSpPr txBox="1">
          <a:spLocks noChangeArrowheads="1"/>
        </xdr:cNvSpPr>
      </xdr:nvSpPr>
      <xdr:spPr bwMode="auto">
        <a:xfrm>
          <a:off x="3505200" y="162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12</xdr:row>
      <xdr:rowOff>0</xdr:rowOff>
    </xdr:from>
    <xdr:ext cx="76200" cy="209550"/>
    <xdr:sp macro="" textlink="">
      <xdr:nvSpPr>
        <xdr:cNvPr id="19" name="Text Box 5"/>
        <xdr:cNvSpPr txBox="1">
          <a:spLocks noChangeArrowheads="1"/>
        </xdr:cNvSpPr>
      </xdr:nvSpPr>
      <xdr:spPr bwMode="auto">
        <a:xfrm>
          <a:off x="3505200" y="1971675"/>
          <a:ext cx="76200" cy="209550"/>
        </a:xfrm>
        <a:prstGeom prst="rect">
          <a:avLst/>
        </a:prstGeom>
        <a:noFill/>
        <a:ln w="9525">
          <a:noFill/>
          <a:miter lim="800000"/>
          <a:headEnd/>
          <a:tailEnd/>
        </a:ln>
      </xdr:spPr>
    </xdr:sp>
    <xdr:clientData/>
  </xdr:oneCellAnchor>
  <xdr:oneCellAnchor>
    <xdr:from>
      <xdr:col>17</xdr:col>
      <xdr:colOff>66675</xdr:colOff>
      <xdr:row>12</xdr:row>
      <xdr:rowOff>0</xdr:rowOff>
    </xdr:from>
    <xdr:ext cx="76200" cy="209550"/>
    <xdr:sp macro="" textlink="">
      <xdr:nvSpPr>
        <xdr:cNvPr id="20" name="Text Box 5"/>
        <xdr:cNvSpPr txBox="1">
          <a:spLocks noChangeArrowheads="1"/>
        </xdr:cNvSpPr>
      </xdr:nvSpPr>
      <xdr:spPr bwMode="auto">
        <a:xfrm>
          <a:off x="3505200" y="1971675"/>
          <a:ext cx="76200" cy="209550"/>
        </a:xfrm>
        <a:prstGeom prst="rect">
          <a:avLst/>
        </a:prstGeom>
        <a:noFill/>
        <a:ln w="9525">
          <a:noFill/>
          <a:miter lim="800000"/>
          <a:headEnd/>
          <a:tailEnd/>
        </a:ln>
      </xdr:spPr>
    </xdr:sp>
    <xdr:clientData/>
  </xdr:oneCellAnchor>
  <xdr:oneCellAnchor>
    <xdr:from>
      <xdr:col>17</xdr:col>
      <xdr:colOff>66675</xdr:colOff>
      <xdr:row>12</xdr:row>
      <xdr:rowOff>0</xdr:rowOff>
    </xdr:from>
    <xdr:ext cx="76200" cy="209550"/>
    <xdr:sp macro="" textlink="">
      <xdr:nvSpPr>
        <xdr:cNvPr id="21" name="Text Box 5"/>
        <xdr:cNvSpPr txBox="1">
          <a:spLocks noChangeArrowheads="1"/>
        </xdr:cNvSpPr>
      </xdr:nvSpPr>
      <xdr:spPr bwMode="auto">
        <a:xfrm>
          <a:off x="3505200" y="197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12</xdr:row>
      <xdr:rowOff>0</xdr:rowOff>
    </xdr:from>
    <xdr:ext cx="76200" cy="209550"/>
    <xdr:sp macro="" textlink="">
      <xdr:nvSpPr>
        <xdr:cNvPr id="22" name="Text Box 5"/>
        <xdr:cNvSpPr txBox="1">
          <a:spLocks noChangeArrowheads="1"/>
        </xdr:cNvSpPr>
      </xdr:nvSpPr>
      <xdr:spPr bwMode="auto">
        <a:xfrm>
          <a:off x="3505200" y="197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14</xdr:row>
      <xdr:rowOff>0</xdr:rowOff>
    </xdr:from>
    <xdr:ext cx="76200" cy="209550"/>
    <xdr:sp macro="" textlink="">
      <xdr:nvSpPr>
        <xdr:cNvPr id="23" name="Text Box 5"/>
        <xdr:cNvSpPr txBox="1">
          <a:spLocks noChangeArrowheads="1"/>
        </xdr:cNvSpPr>
      </xdr:nvSpPr>
      <xdr:spPr bwMode="auto">
        <a:xfrm>
          <a:off x="3505200" y="2314575"/>
          <a:ext cx="76200" cy="209550"/>
        </a:xfrm>
        <a:prstGeom prst="rect">
          <a:avLst/>
        </a:prstGeom>
        <a:noFill/>
        <a:ln w="9525">
          <a:noFill/>
          <a:miter lim="800000"/>
          <a:headEnd/>
          <a:tailEnd/>
        </a:ln>
      </xdr:spPr>
    </xdr:sp>
    <xdr:clientData/>
  </xdr:oneCellAnchor>
  <xdr:oneCellAnchor>
    <xdr:from>
      <xdr:col>17</xdr:col>
      <xdr:colOff>66675</xdr:colOff>
      <xdr:row>14</xdr:row>
      <xdr:rowOff>0</xdr:rowOff>
    </xdr:from>
    <xdr:ext cx="76200" cy="209550"/>
    <xdr:sp macro="" textlink="">
      <xdr:nvSpPr>
        <xdr:cNvPr id="24" name="Text Box 5"/>
        <xdr:cNvSpPr txBox="1">
          <a:spLocks noChangeArrowheads="1"/>
        </xdr:cNvSpPr>
      </xdr:nvSpPr>
      <xdr:spPr bwMode="auto">
        <a:xfrm>
          <a:off x="3505200" y="2314575"/>
          <a:ext cx="76200" cy="209550"/>
        </a:xfrm>
        <a:prstGeom prst="rect">
          <a:avLst/>
        </a:prstGeom>
        <a:noFill/>
        <a:ln w="9525">
          <a:noFill/>
          <a:miter lim="800000"/>
          <a:headEnd/>
          <a:tailEnd/>
        </a:ln>
      </xdr:spPr>
    </xdr:sp>
    <xdr:clientData/>
  </xdr:oneCellAnchor>
  <xdr:oneCellAnchor>
    <xdr:from>
      <xdr:col>17</xdr:col>
      <xdr:colOff>66675</xdr:colOff>
      <xdr:row>14</xdr:row>
      <xdr:rowOff>0</xdr:rowOff>
    </xdr:from>
    <xdr:ext cx="76200" cy="209550"/>
    <xdr:sp macro="" textlink="">
      <xdr:nvSpPr>
        <xdr:cNvPr id="25" name="Text Box 5"/>
        <xdr:cNvSpPr txBox="1">
          <a:spLocks noChangeArrowheads="1"/>
        </xdr:cNvSpPr>
      </xdr:nvSpPr>
      <xdr:spPr bwMode="auto">
        <a:xfrm>
          <a:off x="3505200" y="2314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14</xdr:row>
      <xdr:rowOff>0</xdr:rowOff>
    </xdr:from>
    <xdr:ext cx="76200" cy="209550"/>
    <xdr:sp macro="" textlink="">
      <xdr:nvSpPr>
        <xdr:cNvPr id="26" name="Text Box 5"/>
        <xdr:cNvSpPr txBox="1">
          <a:spLocks noChangeArrowheads="1"/>
        </xdr:cNvSpPr>
      </xdr:nvSpPr>
      <xdr:spPr bwMode="auto">
        <a:xfrm>
          <a:off x="3505200" y="2314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16</xdr:row>
      <xdr:rowOff>0</xdr:rowOff>
    </xdr:from>
    <xdr:ext cx="76200" cy="209550"/>
    <xdr:sp macro="" textlink="">
      <xdr:nvSpPr>
        <xdr:cNvPr id="27" name="Text Box 5"/>
        <xdr:cNvSpPr txBox="1">
          <a:spLocks noChangeArrowheads="1"/>
        </xdr:cNvSpPr>
      </xdr:nvSpPr>
      <xdr:spPr bwMode="auto">
        <a:xfrm>
          <a:off x="3505200" y="2657475"/>
          <a:ext cx="76200" cy="209550"/>
        </a:xfrm>
        <a:prstGeom prst="rect">
          <a:avLst/>
        </a:prstGeom>
        <a:noFill/>
        <a:ln w="9525">
          <a:noFill/>
          <a:miter lim="800000"/>
          <a:headEnd/>
          <a:tailEnd/>
        </a:ln>
      </xdr:spPr>
    </xdr:sp>
    <xdr:clientData/>
  </xdr:oneCellAnchor>
  <xdr:oneCellAnchor>
    <xdr:from>
      <xdr:col>17</xdr:col>
      <xdr:colOff>66675</xdr:colOff>
      <xdr:row>16</xdr:row>
      <xdr:rowOff>0</xdr:rowOff>
    </xdr:from>
    <xdr:ext cx="76200" cy="209550"/>
    <xdr:sp macro="" textlink="">
      <xdr:nvSpPr>
        <xdr:cNvPr id="28" name="Text Box 5"/>
        <xdr:cNvSpPr txBox="1">
          <a:spLocks noChangeArrowheads="1"/>
        </xdr:cNvSpPr>
      </xdr:nvSpPr>
      <xdr:spPr bwMode="auto">
        <a:xfrm>
          <a:off x="3505200" y="2657475"/>
          <a:ext cx="76200" cy="209550"/>
        </a:xfrm>
        <a:prstGeom prst="rect">
          <a:avLst/>
        </a:prstGeom>
        <a:noFill/>
        <a:ln w="9525">
          <a:noFill/>
          <a:miter lim="800000"/>
          <a:headEnd/>
          <a:tailEnd/>
        </a:ln>
      </xdr:spPr>
    </xdr:sp>
    <xdr:clientData/>
  </xdr:oneCellAnchor>
  <xdr:oneCellAnchor>
    <xdr:from>
      <xdr:col>17</xdr:col>
      <xdr:colOff>66675</xdr:colOff>
      <xdr:row>16</xdr:row>
      <xdr:rowOff>0</xdr:rowOff>
    </xdr:from>
    <xdr:ext cx="76200" cy="209550"/>
    <xdr:sp macro="" textlink="">
      <xdr:nvSpPr>
        <xdr:cNvPr id="29" name="Text Box 5"/>
        <xdr:cNvSpPr txBox="1">
          <a:spLocks noChangeArrowheads="1"/>
        </xdr:cNvSpPr>
      </xdr:nvSpPr>
      <xdr:spPr bwMode="auto">
        <a:xfrm>
          <a:off x="3505200" y="2657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16</xdr:row>
      <xdr:rowOff>0</xdr:rowOff>
    </xdr:from>
    <xdr:ext cx="76200" cy="209550"/>
    <xdr:sp macro="" textlink="">
      <xdr:nvSpPr>
        <xdr:cNvPr id="30" name="Text Box 5"/>
        <xdr:cNvSpPr txBox="1">
          <a:spLocks noChangeArrowheads="1"/>
        </xdr:cNvSpPr>
      </xdr:nvSpPr>
      <xdr:spPr bwMode="auto">
        <a:xfrm>
          <a:off x="3505200" y="2657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18</xdr:row>
      <xdr:rowOff>0</xdr:rowOff>
    </xdr:from>
    <xdr:ext cx="76200" cy="209550"/>
    <xdr:sp macro="" textlink="">
      <xdr:nvSpPr>
        <xdr:cNvPr id="31" name="Text Box 5"/>
        <xdr:cNvSpPr txBox="1">
          <a:spLocks noChangeArrowheads="1"/>
        </xdr:cNvSpPr>
      </xdr:nvSpPr>
      <xdr:spPr bwMode="auto">
        <a:xfrm>
          <a:off x="3505200" y="3000375"/>
          <a:ext cx="76200" cy="209550"/>
        </a:xfrm>
        <a:prstGeom prst="rect">
          <a:avLst/>
        </a:prstGeom>
        <a:noFill/>
        <a:ln w="9525">
          <a:noFill/>
          <a:miter lim="800000"/>
          <a:headEnd/>
          <a:tailEnd/>
        </a:ln>
      </xdr:spPr>
    </xdr:sp>
    <xdr:clientData/>
  </xdr:oneCellAnchor>
  <xdr:oneCellAnchor>
    <xdr:from>
      <xdr:col>17</xdr:col>
      <xdr:colOff>66675</xdr:colOff>
      <xdr:row>18</xdr:row>
      <xdr:rowOff>0</xdr:rowOff>
    </xdr:from>
    <xdr:ext cx="76200" cy="209550"/>
    <xdr:sp macro="" textlink="">
      <xdr:nvSpPr>
        <xdr:cNvPr id="32" name="Text Box 5"/>
        <xdr:cNvSpPr txBox="1">
          <a:spLocks noChangeArrowheads="1"/>
        </xdr:cNvSpPr>
      </xdr:nvSpPr>
      <xdr:spPr bwMode="auto">
        <a:xfrm>
          <a:off x="3505200" y="3000375"/>
          <a:ext cx="76200" cy="209550"/>
        </a:xfrm>
        <a:prstGeom prst="rect">
          <a:avLst/>
        </a:prstGeom>
        <a:noFill/>
        <a:ln w="9525">
          <a:noFill/>
          <a:miter lim="800000"/>
          <a:headEnd/>
          <a:tailEnd/>
        </a:ln>
      </xdr:spPr>
    </xdr:sp>
    <xdr:clientData/>
  </xdr:oneCellAnchor>
  <xdr:oneCellAnchor>
    <xdr:from>
      <xdr:col>17</xdr:col>
      <xdr:colOff>66675</xdr:colOff>
      <xdr:row>18</xdr:row>
      <xdr:rowOff>0</xdr:rowOff>
    </xdr:from>
    <xdr:ext cx="76200" cy="209550"/>
    <xdr:sp macro="" textlink="">
      <xdr:nvSpPr>
        <xdr:cNvPr id="33" name="Text Box 5"/>
        <xdr:cNvSpPr txBox="1">
          <a:spLocks noChangeArrowheads="1"/>
        </xdr:cNvSpPr>
      </xdr:nvSpPr>
      <xdr:spPr bwMode="auto">
        <a:xfrm>
          <a:off x="3505200" y="300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18</xdr:row>
      <xdr:rowOff>0</xdr:rowOff>
    </xdr:from>
    <xdr:ext cx="76200" cy="209550"/>
    <xdr:sp macro="" textlink="">
      <xdr:nvSpPr>
        <xdr:cNvPr id="34" name="Text Box 5"/>
        <xdr:cNvSpPr txBox="1">
          <a:spLocks noChangeArrowheads="1"/>
        </xdr:cNvSpPr>
      </xdr:nvSpPr>
      <xdr:spPr bwMode="auto">
        <a:xfrm>
          <a:off x="3505200" y="300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19</xdr:row>
      <xdr:rowOff>0</xdr:rowOff>
    </xdr:from>
    <xdr:ext cx="76200" cy="209550"/>
    <xdr:sp macro="" textlink="">
      <xdr:nvSpPr>
        <xdr:cNvPr id="35" name="Text Box 5"/>
        <xdr:cNvSpPr txBox="1">
          <a:spLocks noChangeArrowheads="1"/>
        </xdr:cNvSpPr>
      </xdr:nvSpPr>
      <xdr:spPr bwMode="auto">
        <a:xfrm>
          <a:off x="3505200" y="3171825"/>
          <a:ext cx="76200" cy="209550"/>
        </a:xfrm>
        <a:prstGeom prst="rect">
          <a:avLst/>
        </a:prstGeom>
        <a:noFill/>
        <a:ln w="9525">
          <a:noFill/>
          <a:miter lim="800000"/>
          <a:headEnd/>
          <a:tailEnd/>
        </a:ln>
      </xdr:spPr>
    </xdr:sp>
    <xdr:clientData/>
  </xdr:oneCellAnchor>
  <xdr:oneCellAnchor>
    <xdr:from>
      <xdr:col>17</xdr:col>
      <xdr:colOff>66675</xdr:colOff>
      <xdr:row>19</xdr:row>
      <xdr:rowOff>0</xdr:rowOff>
    </xdr:from>
    <xdr:ext cx="76200" cy="209550"/>
    <xdr:sp macro="" textlink="">
      <xdr:nvSpPr>
        <xdr:cNvPr id="36" name="Text Box 5"/>
        <xdr:cNvSpPr txBox="1">
          <a:spLocks noChangeArrowheads="1"/>
        </xdr:cNvSpPr>
      </xdr:nvSpPr>
      <xdr:spPr bwMode="auto">
        <a:xfrm>
          <a:off x="3505200" y="3171825"/>
          <a:ext cx="76200" cy="209550"/>
        </a:xfrm>
        <a:prstGeom prst="rect">
          <a:avLst/>
        </a:prstGeom>
        <a:noFill/>
        <a:ln w="9525">
          <a:noFill/>
          <a:miter lim="800000"/>
          <a:headEnd/>
          <a:tailEnd/>
        </a:ln>
      </xdr:spPr>
    </xdr:sp>
    <xdr:clientData/>
  </xdr:oneCellAnchor>
  <xdr:oneCellAnchor>
    <xdr:from>
      <xdr:col>17</xdr:col>
      <xdr:colOff>66675</xdr:colOff>
      <xdr:row>19</xdr:row>
      <xdr:rowOff>0</xdr:rowOff>
    </xdr:from>
    <xdr:ext cx="76200" cy="209550"/>
    <xdr:sp macro="" textlink="">
      <xdr:nvSpPr>
        <xdr:cNvPr id="37" name="Text Box 5"/>
        <xdr:cNvSpPr txBox="1">
          <a:spLocks noChangeArrowheads="1"/>
        </xdr:cNvSpPr>
      </xdr:nvSpPr>
      <xdr:spPr bwMode="auto">
        <a:xfrm>
          <a:off x="3505200" y="31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19</xdr:row>
      <xdr:rowOff>0</xdr:rowOff>
    </xdr:from>
    <xdr:ext cx="76200" cy="209550"/>
    <xdr:sp macro="" textlink="">
      <xdr:nvSpPr>
        <xdr:cNvPr id="38" name="Text Box 5"/>
        <xdr:cNvSpPr txBox="1">
          <a:spLocks noChangeArrowheads="1"/>
        </xdr:cNvSpPr>
      </xdr:nvSpPr>
      <xdr:spPr bwMode="auto">
        <a:xfrm>
          <a:off x="3505200" y="31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20</xdr:row>
      <xdr:rowOff>0</xdr:rowOff>
    </xdr:from>
    <xdr:ext cx="76200" cy="209550"/>
    <xdr:sp macro="" textlink="">
      <xdr:nvSpPr>
        <xdr:cNvPr id="39" name="Text Box 5"/>
        <xdr:cNvSpPr txBox="1">
          <a:spLocks noChangeArrowheads="1"/>
        </xdr:cNvSpPr>
      </xdr:nvSpPr>
      <xdr:spPr bwMode="auto">
        <a:xfrm>
          <a:off x="3505200" y="3343275"/>
          <a:ext cx="76200" cy="209550"/>
        </a:xfrm>
        <a:prstGeom prst="rect">
          <a:avLst/>
        </a:prstGeom>
        <a:noFill/>
        <a:ln w="9525">
          <a:noFill/>
          <a:miter lim="800000"/>
          <a:headEnd/>
          <a:tailEnd/>
        </a:ln>
      </xdr:spPr>
    </xdr:sp>
    <xdr:clientData/>
  </xdr:oneCellAnchor>
  <xdr:oneCellAnchor>
    <xdr:from>
      <xdr:col>17</xdr:col>
      <xdr:colOff>66675</xdr:colOff>
      <xdr:row>20</xdr:row>
      <xdr:rowOff>0</xdr:rowOff>
    </xdr:from>
    <xdr:ext cx="76200" cy="209550"/>
    <xdr:sp macro="" textlink="">
      <xdr:nvSpPr>
        <xdr:cNvPr id="40" name="Text Box 5"/>
        <xdr:cNvSpPr txBox="1">
          <a:spLocks noChangeArrowheads="1"/>
        </xdr:cNvSpPr>
      </xdr:nvSpPr>
      <xdr:spPr bwMode="auto">
        <a:xfrm>
          <a:off x="3505200" y="3343275"/>
          <a:ext cx="76200" cy="209550"/>
        </a:xfrm>
        <a:prstGeom prst="rect">
          <a:avLst/>
        </a:prstGeom>
        <a:noFill/>
        <a:ln w="9525">
          <a:noFill/>
          <a:miter lim="800000"/>
          <a:headEnd/>
          <a:tailEnd/>
        </a:ln>
      </xdr:spPr>
    </xdr:sp>
    <xdr:clientData/>
  </xdr:oneCellAnchor>
  <xdr:oneCellAnchor>
    <xdr:from>
      <xdr:col>17</xdr:col>
      <xdr:colOff>66675</xdr:colOff>
      <xdr:row>20</xdr:row>
      <xdr:rowOff>0</xdr:rowOff>
    </xdr:from>
    <xdr:ext cx="76200" cy="209550"/>
    <xdr:sp macro="" textlink="">
      <xdr:nvSpPr>
        <xdr:cNvPr id="41" name="Text Box 5"/>
        <xdr:cNvSpPr txBox="1">
          <a:spLocks noChangeArrowheads="1"/>
        </xdr:cNvSpPr>
      </xdr:nvSpPr>
      <xdr:spPr bwMode="auto">
        <a:xfrm>
          <a:off x="3505200" y="3343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20</xdr:row>
      <xdr:rowOff>0</xdr:rowOff>
    </xdr:from>
    <xdr:ext cx="76200" cy="209550"/>
    <xdr:sp macro="" textlink="">
      <xdr:nvSpPr>
        <xdr:cNvPr id="42" name="Text Box 5"/>
        <xdr:cNvSpPr txBox="1">
          <a:spLocks noChangeArrowheads="1"/>
        </xdr:cNvSpPr>
      </xdr:nvSpPr>
      <xdr:spPr bwMode="auto">
        <a:xfrm>
          <a:off x="3505200" y="3343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21</xdr:row>
      <xdr:rowOff>0</xdr:rowOff>
    </xdr:from>
    <xdr:ext cx="76200" cy="209550"/>
    <xdr:sp macro="" textlink="">
      <xdr:nvSpPr>
        <xdr:cNvPr id="43" name="Text Box 5"/>
        <xdr:cNvSpPr txBox="1">
          <a:spLocks noChangeArrowheads="1"/>
        </xdr:cNvSpPr>
      </xdr:nvSpPr>
      <xdr:spPr bwMode="auto">
        <a:xfrm>
          <a:off x="3505200" y="3514725"/>
          <a:ext cx="76200" cy="209550"/>
        </a:xfrm>
        <a:prstGeom prst="rect">
          <a:avLst/>
        </a:prstGeom>
        <a:noFill/>
        <a:ln w="9525">
          <a:noFill/>
          <a:miter lim="800000"/>
          <a:headEnd/>
          <a:tailEnd/>
        </a:ln>
      </xdr:spPr>
    </xdr:sp>
    <xdr:clientData/>
  </xdr:oneCellAnchor>
  <xdr:oneCellAnchor>
    <xdr:from>
      <xdr:col>17</xdr:col>
      <xdr:colOff>66675</xdr:colOff>
      <xdr:row>21</xdr:row>
      <xdr:rowOff>0</xdr:rowOff>
    </xdr:from>
    <xdr:ext cx="76200" cy="209550"/>
    <xdr:sp macro="" textlink="">
      <xdr:nvSpPr>
        <xdr:cNvPr id="44" name="Text Box 5"/>
        <xdr:cNvSpPr txBox="1">
          <a:spLocks noChangeArrowheads="1"/>
        </xdr:cNvSpPr>
      </xdr:nvSpPr>
      <xdr:spPr bwMode="auto">
        <a:xfrm>
          <a:off x="3505200" y="3514725"/>
          <a:ext cx="76200" cy="209550"/>
        </a:xfrm>
        <a:prstGeom prst="rect">
          <a:avLst/>
        </a:prstGeom>
        <a:noFill/>
        <a:ln w="9525">
          <a:noFill/>
          <a:miter lim="800000"/>
          <a:headEnd/>
          <a:tailEnd/>
        </a:ln>
      </xdr:spPr>
    </xdr:sp>
    <xdr:clientData/>
  </xdr:oneCellAnchor>
  <xdr:oneCellAnchor>
    <xdr:from>
      <xdr:col>17</xdr:col>
      <xdr:colOff>66675</xdr:colOff>
      <xdr:row>21</xdr:row>
      <xdr:rowOff>0</xdr:rowOff>
    </xdr:from>
    <xdr:ext cx="76200" cy="209550"/>
    <xdr:sp macro="" textlink="">
      <xdr:nvSpPr>
        <xdr:cNvPr id="45" name="Text Box 5"/>
        <xdr:cNvSpPr txBox="1">
          <a:spLocks noChangeArrowheads="1"/>
        </xdr:cNvSpPr>
      </xdr:nvSpPr>
      <xdr:spPr bwMode="auto">
        <a:xfrm>
          <a:off x="3505200"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21</xdr:row>
      <xdr:rowOff>0</xdr:rowOff>
    </xdr:from>
    <xdr:ext cx="76200" cy="209550"/>
    <xdr:sp macro="" textlink="">
      <xdr:nvSpPr>
        <xdr:cNvPr id="46" name="Text Box 5"/>
        <xdr:cNvSpPr txBox="1">
          <a:spLocks noChangeArrowheads="1"/>
        </xdr:cNvSpPr>
      </xdr:nvSpPr>
      <xdr:spPr bwMode="auto">
        <a:xfrm>
          <a:off x="3505200"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21</xdr:row>
      <xdr:rowOff>0</xdr:rowOff>
    </xdr:from>
    <xdr:ext cx="76200" cy="209550"/>
    <xdr:sp macro="" textlink="">
      <xdr:nvSpPr>
        <xdr:cNvPr id="47" name="Text Box 5"/>
        <xdr:cNvSpPr txBox="1">
          <a:spLocks noChangeArrowheads="1"/>
        </xdr:cNvSpPr>
      </xdr:nvSpPr>
      <xdr:spPr bwMode="auto">
        <a:xfrm>
          <a:off x="3505200" y="3514725"/>
          <a:ext cx="76200" cy="209550"/>
        </a:xfrm>
        <a:prstGeom prst="rect">
          <a:avLst/>
        </a:prstGeom>
        <a:noFill/>
        <a:ln w="9525">
          <a:noFill/>
          <a:miter lim="800000"/>
          <a:headEnd/>
          <a:tailEnd/>
        </a:ln>
      </xdr:spPr>
    </xdr:sp>
    <xdr:clientData/>
  </xdr:oneCellAnchor>
  <xdr:oneCellAnchor>
    <xdr:from>
      <xdr:col>17</xdr:col>
      <xdr:colOff>66675</xdr:colOff>
      <xdr:row>21</xdr:row>
      <xdr:rowOff>0</xdr:rowOff>
    </xdr:from>
    <xdr:ext cx="76200" cy="209550"/>
    <xdr:sp macro="" textlink="">
      <xdr:nvSpPr>
        <xdr:cNvPr id="48" name="Text Box 5"/>
        <xdr:cNvSpPr txBox="1">
          <a:spLocks noChangeArrowheads="1"/>
        </xdr:cNvSpPr>
      </xdr:nvSpPr>
      <xdr:spPr bwMode="auto">
        <a:xfrm>
          <a:off x="3505200" y="3514725"/>
          <a:ext cx="76200" cy="209550"/>
        </a:xfrm>
        <a:prstGeom prst="rect">
          <a:avLst/>
        </a:prstGeom>
        <a:noFill/>
        <a:ln w="9525">
          <a:noFill/>
          <a:miter lim="800000"/>
          <a:headEnd/>
          <a:tailEnd/>
        </a:ln>
      </xdr:spPr>
    </xdr:sp>
    <xdr:clientData/>
  </xdr:oneCellAnchor>
  <xdr:oneCellAnchor>
    <xdr:from>
      <xdr:col>17</xdr:col>
      <xdr:colOff>66675</xdr:colOff>
      <xdr:row>21</xdr:row>
      <xdr:rowOff>0</xdr:rowOff>
    </xdr:from>
    <xdr:ext cx="76200" cy="209550"/>
    <xdr:sp macro="" textlink="">
      <xdr:nvSpPr>
        <xdr:cNvPr id="49" name="Text Box 5"/>
        <xdr:cNvSpPr txBox="1">
          <a:spLocks noChangeArrowheads="1"/>
        </xdr:cNvSpPr>
      </xdr:nvSpPr>
      <xdr:spPr bwMode="auto">
        <a:xfrm>
          <a:off x="3505200"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66675</xdr:colOff>
      <xdr:row>21</xdr:row>
      <xdr:rowOff>0</xdr:rowOff>
    </xdr:from>
    <xdr:ext cx="76200" cy="209550"/>
    <xdr:sp macro="" textlink="">
      <xdr:nvSpPr>
        <xdr:cNvPr id="50" name="Text Box 5"/>
        <xdr:cNvSpPr txBox="1">
          <a:spLocks noChangeArrowheads="1"/>
        </xdr:cNvSpPr>
      </xdr:nvSpPr>
      <xdr:spPr bwMode="auto">
        <a:xfrm>
          <a:off x="3505200"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0</xdr:colOff>
      <xdr:row>8</xdr:row>
      <xdr:rowOff>0</xdr:rowOff>
    </xdr:from>
    <xdr:to>
      <xdr:col>13</xdr:col>
      <xdr:colOff>76200</xdr:colOff>
      <xdr:row>9</xdr:row>
      <xdr:rowOff>38100</xdr:rowOff>
    </xdr:to>
    <xdr:sp macro="" textlink="">
      <xdr:nvSpPr>
        <xdr:cNvPr id="51" name="Text Box 5"/>
        <xdr:cNvSpPr txBox="1">
          <a:spLocks noChangeArrowheads="1"/>
        </xdr:cNvSpPr>
      </xdr:nvSpPr>
      <xdr:spPr bwMode="auto">
        <a:xfrm>
          <a:off x="2600325" y="12858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52" name="Text Box 5"/>
        <xdr:cNvSpPr txBox="1">
          <a:spLocks noChangeArrowheads="1"/>
        </xdr:cNvSpPr>
      </xdr:nvSpPr>
      <xdr:spPr bwMode="auto">
        <a:xfrm>
          <a:off x="2600325" y="12858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53" name="Text Box 5"/>
        <xdr:cNvSpPr txBox="1">
          <a:spLocks noChangeArrowheads="1"/>
        </xdr:cNvSpPr>
      </xdr:nvSpPr>
      <xdr:spPr bwMode="auto">
        <a:xfrm>
          <a:off x="2600325" y="1285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8</xdr:row>
      <xdr:rowOff>0</xdr:rowOff>
    </xdr:from>
    <xdr:to>
      <xdr:col>13</xdr:col>
      <xdr:colOff>76200</xdr:colOff>
      <xdr:row>9</xdr:row>
      <xdr:rowOff>38100</xdr:rowOff>
    </xdr:to>
    <xdr:sp macro="" textlink="">
      <xdr:nvSpPr>
        <xdr:cNvPr id="54" name="Text Box 5"/>
        <xdr:cNvSpPr txBox="1">
          <a:spLocks noChangeArrowheads="1"/>
        </xdr:cNvSpPr>
      </xdr:nvSpPr>
      <xdr:spPr bwMode="auto">
        <a:xfrm>
          <a:off x="2600325" y="1285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9</xdr:row>
      <xdr:rowOff>0</xdr:rowOff>
    </xdr:from>
    <xdr:ext cx="76200" cy="209550"/>
    <xdr:sp macro="" textlink="">
      <xdr:nvSpPr>
        <xdr:cNvPr id="55"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56"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57"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xdr:row>
      <xdr:rowOff>0</xdr:rowOff>
    </xdr:from>
    <xdr:ext cx="76200" cy="209550"/>
    <xdr:sp macro="" textlink="">
      <xdr:nvSpPr>
        <xdr:cNvPr id="58"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xdr:row>
      <xdr:rowOff>0</xdr:rowOff>
    </xdr:from>
    <xdr:ext cx="76200" cy="209550"/>
    <xdr:sp macro="" textlink="">
      <xdr:nvSpPr>
        <xdr:cNvPr id="59"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60" name="Text Box 5"/>
        <xdr:cNvSpPr txBox="1">
          <a:spLocks noChangeArrowheads="1"/>
        </xdr:cNvSpPr>
      </xdr:nvSpPr>
      <xdr:spPr bwMode="auto">
        <a:xfrm>
          <a:off x="2600325" y="1457325"/>
          <a:ext cx="76200" cy="209550"/>
        </a:xfrm>
        <a:prstGeom prst="rect">
          <a:avLst/>
        </a:prstGeom>
        <a:noFill/>
        <a:ln w="9525">
          <a:noFill/>
          <a:miter lim="800000"/>
          <a:headEnd/>
          <a:tailEnd/>
        </a:ln>
      </xdr:spPr>
    </xdr:sp>
    <xdr:clientData/>
  </xdr:oneCellAnchor>
  <xdr:oneCellAnchor>
    <xdr:from>
      <xdr:col>13</xdr:col>
      <xdr:colOff>0</xdr:colOff>
      <xdr:row>9</xdr:row>
      <xdr:rowOff>0</xdr:rowOff>
    </xdr:from>
    <xdr:ext cx="76200" cy="209550"/>
    <xdr:sp macro="" textlink="">
      <xdr:nvSpPr>
        <xdr:cNvPr id="61"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9</xdr:row>
      <xdr:rowOff>0</xdr:rowOff>
    </xdr:from>
    <xdr:ext cx="76200" cy="209550"/>
    <xdr:sp macro="" textlink="">
      <xdr:nvSpPr>
        <xdr:cNvPr id="62" name="Text Box 5"/>
        <xdr:cNvSpPr txBox="1">
          <a:spLocks noChangeArrowheads="1"/>
        </xdr:cNvSpPr>
      </xdr:nvSpPr>
      <xdr:spPr bwMode="auto">
        <a:xfrm>
          <a:off x="2600325" y="14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xdr:row>
      <xdr:rowOff>0</xdr:rowOff>
    </xdr:from>
    <xdr:ext cx="76200" cy="209550"/>
    <xdr:sp macro="" textlink="">
      <xdr:nvSpPr>
        <xdr:cNvPr id="63" name="Text Box 5"/>
        <xdr:cNvSpPr txBox="1">
          <a:spLocks noChangeArrowheads="1"/>
        </xdr:cNvSpPr>
      </xdr:nvSpPr>
      <xdr:spPr bwMode="auto">
        <a:xfrm>
          <a:off x="2600325" y="1628775"/>
          <a:ext cx="76200" cy="209550"/>
        </a:xfrm>
        <a:prstGeom prst="rect">
          <a:avLst/>
        </a:prstGeom>
        <a:noFill/>
        <a:ln w="9525">
          <a:noFill/>
          <a:miter lim="800000"/>
          <a:headEnd/>
          <a:tailEnd/>
        </a:ln>
      </xdr:spPr>
    </xdr:sp>
    <xdr:clientData/>
  </xdr:oneCellAnchor>
  <xdr:oneCellAnchor>
    <xdr:from>
      <xdr:col>13</xdr:col>
      <xdr:colOff>0</xdr:colOff>
      <xdr:row>10</xdr:row>
      <xdr:rowOff>0</xdr:rowOff>
    </xdr:from>
    <xdr:ext cx="76200" cy="209550"/>
    <xdr:sp macro="" textlink="">
      <xdr:nvSpPr>
        <xdr:cNvPr id="64" name="Text Box 5"/>
        <xdr:cNvSpPr txBox="1">
          <a:spLocks noChangeArrowheads="1"/>
        </xdr:cNvSpPr>
      </xdr:nvSpPr>
      <xdr:spPr bwMode="auto">
        <a:xfrm>
          <a:off x="2600325" y="1628775"/>
          <a:ext cx="76200" cy="209550"/>
        </a:xfrm>
        <a:prstGeom prst="rect">
          <a:avLst/>
        </a:prstGeom>
        <a:noFill/>
        <a:ln w="9525">
          <a:noFill/>
          <a:miter lim="800000"/>
          <a:headEnd/>
          <a:tailEnd/>
        </a:ln>
      </xdr:spPr>
    </xdr:sp>
    <xdr:clientData/>
  </xdr:oneCellAnchor>
  <xdr:oneCellAnchor>
    <xdr:from>
      <xdr:col>13</xdr:col>
      <xdr:colOff>0</xdr:colOff>
      <xdr:row>10</xdr:row>
      <xdr:rowOff>0</xdr:rowOff>
    </xdr:from>
    <xdr:ext cx="76200" cy="209550"/>
    <xdr:sp macro="" textlink="">
      <xdr:nvSpPr>
        <xdr:cNvPr id="65" name="Text Box 5"/>
        <xdr:cNvSpPr txBox="1">
          <a:spLocks noChangeArrowheads="1"/>
        </xdr:cNvSpPr>
      </xdr:nvSpPr>
      <xdr:spPr bwMode="auto">
        <a:xfrm>
          <a:off x="2600325" y="162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10</xdr:row>
      <xdr:rowOff>0</xdr:rowOff>
    </xdr:from>
    <xdr:ext cx="76200" cy="209550"/>
    <xdr:sp macro="" textlink="">
      <xdr:nvSpPr>
        <xdr:cNvPr id="66" name="Text Box 5"/>
        <xdr:cNvSpPr txBox="1">
          <a:spLocks noChangeArrowheads="1"/>
        </xdr:cNvSpPr>
      </xdr:nvSpPr>
      <xdr:spPr bwMode="auto">
        <a:xfrm>
          <a:off x="2600325" y="162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xdr:row>
      <xdr:rowOff>0</xdr:rowOff>
    </xdr:from>
    <xdr:ext cx="76200" cy="209550"/>
    <xdr:sp macro="" textlink="">
      <xdr:nvSpPr>
        <xdr:cNvPr id="67" name="Text Box 5"/>
        <xdr:cNvSpPr txBox="1">
          <a:spLocks noChangeArrowheads="1"/>
        </xdr:cNvSpPr>
      </xdr:nvSpPr>
      <xdr:spPr bwMode="auto">
        <a:xfrm>
          <a:off x="2600325" y="1971675"/>
          <a:ext cx="76200" cy="209550"/>
        </a:xfrm>
        <a:prstGeom prst="rect">
          <a:avLst/>
        </a:prstGeom>
        <a:noFill/>
        <a:ln w="9525">
          <a:noFill/>
          <a:miter lim="800000"/>
          <a:headEnd/>
          <a:tailEnd/>
        </a:ln>
      </xdr:spPr>
    </xdr:sp>
    <xdr:clientData/>
  </xdr:oneCellAnchor>
  <xdr:oneCellAnchor>
    <xdr:from>
      <xdr:col>13</xdr:col>
      <xdr:colOff>0</xdr:colOff>
      <xdr:row>12</xdr:row>
      <xdr:rowOff>0</xdr:rowOff>
    </xdr:from>
    <xdr:ext cx="76200" cy="209550"/>
    <xdr:sp macro="" textlink="">
      <xdr:nvSpPr>
        <xdr:cNvPr id="68" name="Text Box 5"/>
        <xdr:cNvSpPr txBox="1">
          <a:spLocks noChangeArrowheads="1"/>
        </xdr:cNvSpPr>
      </xdr:nvSpPr>
      <xdr:spPr bwMode="auto">
        <a:xfrm>
          <a:off x="2600325" y="1971675"/>
          <a:ext cx="76200" cy="209550"/>
        </a:xfrm>
        <a:prstGeom prst="rect">
          <a:avLst/>
        </a:prstGeom>
        <a:noFill/>
        <a:ln w="9525">
          <a:noFill/>
          <a:miter lim="800000"/>
          <a:headEnd/>
          <a:tailEnd/>
        </a:ln>
      </xdr:spPr>
    </xdr:sp>
    <xdr:clientData/>
  </xdr:oneCellAnchor>
  <xdr:oneCellAnchor>
    <xdr:from>
      <xdr:col>13</xdr:col>
      <xdr:colOff>0</xdr:colOff>
      <xdr:row>12</xdr:row>
      <xdr:rowOff>0</xdr:rowOff>
    </xdr:from>
    <xdr:ext cx="76200" cy="209550"/>
    <xdr:sp macro="" textlink="">
      <xdr:nvSpPr>
        <xdr:cNvPr id="69" name="Text Box 5"/>
        <xdr:cNvSpPr txBox="1">
          <a:spLocks noChangeArrowheads="1"/>
        </xdr:cNvSpPr>
      </xdr:nvSpPr>
      <xdr:spPr bwMode="auto">
        <a:xfrm>
          <a:off x="2600325" y="197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xdr:row>
      <xdr:rowOff>0</xdr:rowOff>
    </xdr:from>
    <xdr:ext cx="76200" cy="209550"/>
    <xdr:sp macro="" textlink="">
      <xdr:nvSpPr>
        <xdr:cNvPr id="70" name="Text Box 5"/>
        <xdr:cNvSpPr txBox="1">
          <a:spLocks noChangeArrowheads="1"/>
        </xdr:cNvSpPr>
      </xdr:nvSpPr>
      <xdr:spPr bwMode="auto">
        <a:xfrm>
          <a:off x="2600325" y="1971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14</xdr:row>
      <xdr:rowOff>0</xdr:rowOff>
    </xdr:from>
    <xdr:ext cx="76200" cy="209550"/>
    <xdr:sp macro="" textlink="">
      <xdr:nvSpPr>
        <xdr:cNvPr id="71" name="Text Box 5"/>
        <xdr:cNvSpPr txBox="1">
          <a:spLocks noChangeArrowheads="1"/>
        </xdr:cNvSpPr>
      </xdr:nvSpPr>
      <xdr:spPr bwMode="auto">
        <a:xfrm>
          <a:off x="2600325" y="2314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72" name="Text Box 5"/>
        <xdr:cNvSpPr txBox="1">
          <a:spLocks noChangeArrowheads="1"/>
        </xdr:cNvSpPr>
      </xdr:nvSpPr>
      <xdr:spPr bwMode="auto">
        <a:xfrm>
          <a:off x="2600325" y="23145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73" name="Text Box 5"/>
        <xdr:cNvSpPr txBox="1">
          <a:spLocks noChangeArrowheads="1"/>
        </xdr:cNvSpPr>
      </xdr:nvSpPr>
      <xdr:spPr bwMode="auto">
        <a:xfrm>
          <a:off x="2600325" y="2314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14</xdr:row>
      <xdr:rowOff>0</xdr:rowOff>
    </xdr:from>
    <xdr:ext cx="76200" cy="209550"/>
    <xdr:sp macro="" textlink="">
      <xdr:nvSpPr>
        <xdr:cNvPr id="74" name="Text Box 5"/>
        <xdr:cNvSpPr txBox="1">
          <a:spLocks noChangeArrowheads="1"/>
        </xdr:cNvSpPr>
      </xdr:nvSpPr>
      <xdr:spPr bwMode="auto">
        <a:xfrm>
          <a:off x="2600325" y="2314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16</xdr:row>
      <xdr:rowOff>0</xdr:rowOff>
    </xdr:from>
    <xdr:ext cx="76200" cy="209550"/>
    <xdr:sp macro="" textlink="">
      <xdr:nvSpPr>
        <xdr:cNvPr id="75" name="Text Box 5"/>
        <xdr:cNvSpPr txBox="1">
          <a:spLocks noChangeArrowheads="1"/>
        </xdr:cNvSpPr>
      </xdr:nvSpPr>
      <xdr:spPr bwMode="auto">
        <a:xfrm>
          <a:off x="2600325" y="2657475"/>
          <a:ext cx="76200" cy="209550"/>
        </a:xfrm>
        <a:prstGeom prst="rect">
          <a:avLst/>
        </a:prstGeom>
        <a:noFill/>
        <a:ln w="9525">
          <a:noFill/>
          <a:miter lim="800000"/>
          <a:headEnd/>
          <a:tailEnd/>
        </a:ln>
      </xdr:spPr>
    </xdr:sp>
    <xdr:clientData/>
  </xdr:oneCellAnchor>
  <xdr:oneCellAnchor>
    <xdr:from>
      <xdr:col>13</xdr:col>
      <xdr:colOff>0</xdr:colOff>
      <xdr:row>16</xdr:row>
      <xdr:rowOff>0</xdr:rowOff>
    </xdr:from>
    <xdr:ext cx="76200" cy="209550"/>
    <xdr:sp macro="" textlink="">
      <xdr:nvSpPr>
        <xdr:cNvPr id="76" name="Text Box 5"/>
        <xdr:cNvSpPr txBox="1">
          <a:spLocks noChangeArrowheads="1"/>
        </xdr:cNvSpPr>
      </xdr:nvSpPr>
      <xdr:spPr bwMode="auto">
        <a:xfrm>
          <a:off x="2600325" y="2657475"/>
          <a:ext cx="76200" cy="209550"/>
        </a:xfrm>
        <a:prstGeom prst="rect">
          <a:avLst/>
        </a:prstGeom>
        <a:noFill/>
        <a:ln w="9525">
          <a:noFill/>
          <a:miter lim="800000"/>
          <a:headEnd/>
          <a:tailEnd/>
        </a:ln>
      </xdr:spPr>
    </xdr:sp>
    <xdr:clientData/>
  </xdr:oneCellAnchor>
  <xdr:oneCellAnchor>
    <xdr:from>
      <xdr:col>13</xdr:col>
      <xdr:colOff>0</xdr:colOff>
      <xdr:row>16</xdr:row>
      <xdr:rowOff>0</xdr:rowOff>
    </xdr:from>
    <xdr:ext cx="76200" cy="209550"/>
    <xdr:sp macro="" textlink="">
      <xdr:nvSpPr>
        <xdr:cNvPr id="77" name="Text Box 5"/>
        <xdr:cNvSpPr txBox="1">
          <a:spLocks noChangeArrowheads="1"/>
        </xdr:cNvSpPr>
      </xdr:nvSpPr>
      <xdr:spPr bwMode="auto">
        <a:xfrm>
          <a:off x="2600325" y="2657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16</xdr:row>
      <xdr:rowOff>0</xdr:rowOff>
    </xdr:from>
    <xdr:ext cx="76200" cy="209550"/>
    <xdr:sp macro="" textlink="">
      <xdr:nvSpPr>
        <xdr:cNvPr id="78" name="Text Box 5"/>
        <xdr:cNvSpPr txBox="1">
          <a:spLocks noChangeArrowheads="1"/>
        </xdr:cNvSpPr>
      </xdr:nvSpPr>
      <xdr:spPr bwMode="auto">
        <a:xfrm>
          <a:off x="2600325" y="2657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79"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80"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81"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82"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83"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84" name="Text Box 5"/>
        <xdr:cNvSpPr txBox="1">
          <a:spLocks noChangeArrowheads="1"/>
        </xdr:cNvSpPr>
      </xdr:nvSpPr>
      <xdr:spPr bwMode="auto">
        <a:xfrm>
          <a:off x="2600325" y="2828925"/>
          <a:ext cx="76200" cy="209550"/>
        </a:xfrm>
        <a:prstGeom prst="rect">
          <a:avLst/>
        </a:prstGeom>
        <a:noFill/>
        <a:ln w="9525">
          <a:noFill/>
          <a:miter lim="800000"/>
          <a:headEnd/>
          <a:tailEnd/>
        </a:ln>
      </xdr:spPr>
    </xdr:sp>
    <xdr:clientData/>
  </xdr:oneCellAnchor>
  <xdr:oneCellAnchor>
    <xdr:from>
      <xdr:col>13</xdr:col>
      <xdr:colOff>0</xdr:colOff>
      <xdr:row>17</xdr:row>
      <xdr:rowOff>0</xdr:rowOff>
    </xdr:from>
    <xdr:ext cx="76200" cy="209550"/>
    <xdr:sp macro="" textlink="">
      <xdr:nvSpPr>
        <xdr:cNvPr id="85"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17</xdr:row>
      <xdr:rowOff>0</xdr:rowOff>
    </xdr:from>
    <xdr:ext cx="76200" cy="209550"/>
    <xdr:sp macro="" textlink="">
      <xdr:nvSpPr>
        <xdr:cNvPr id="86" name="Text Box 5"/>
        <xdr:cNvSpPr txBox="1">
          <a:spLocks noChangeArrowheads="1"/>
        </xdr:cNvSpPr>
      </xdr:nvSpPr>
      <xdr:spPr bwMode="auto">
        <a:xfrm>
          <a:off x="2600325" y="282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18</xdr:row>
      <xdr:rowOff>0</xdr:rowOff>
    </xdr:from>
    <xdr:ext cx="76200" cy="209550"/>
    <xdr:sp macro="" textlink="">
      <xdr:nvSpPr>
        <xdr:cNvPr id="87" name="Text Box 5"/>
        <xdr:cNvSpPr txBox="1">
          <a:spLocks noChangeArrowheads="1"/>
        </xdr:cNvSpPr>
      </xdr:nvSpPr>
      <xdr:spPr bwMode="auto">
        <a:xfrm>
          <a:off x="2600325" y="3000375"/>
          <a:ext cx="76200" cy="209550"/>
        </a:xfrm>
        <a:prstGeom prst="rect">
          <a:avLst/>
        </a:prstGeom>
        <a:noFill/>
        <a:ln w="9525">
          <a:noFill/>
          <a:miter lim="800000"/>
          <a:headEnd/>
          <a:tailEnd/>
        </a:ln>
      </xdr:spPr>
    </xdr:sp>
    <xdr:clientData/>
  </xdr:oneCellAnchor>
  <xdr:oneCellAnchor>
    <xdr:from>
      <xdr:col>13</xdr:col>
      <xdr:colOff>0</xdr:colOff>
      <xdr:row>18</xdr:row>
      <xdr:rowOff>0</xdr:rowOff>
    </xdr:from>
    <xdr:ext cx="76200" cy="209550"/>
    <xdr:sp macro="" textlink="">
      <xdr:nvSpPr>
        <xdr:cNvPr id="88" name="Text Box 5"/>
        <xdr:cNvSpPr txBox="1">
          <a:spLocks noChangeArrowheads="1"/>
        </xdr:cNvSpPr>
      </xdr:nvSpPr>
      <xdr:spPr bwMode="auto">
        <a:xfrm>
          <a:off x="2600325" y="3000375"/>
          <a:ext cx="76200" cy="209550"/>
        </a:xfrm>
        <a:prstGeom prst="rect">
          <a:avLst/>
        </a:prstGeom>
        <a:noFill/>
        <a:ln w="9525">
          <a:noFill/>
          <a:miter lim="800000"/>
          <a:headEnd/>
          <a:tailEnd/>
        </a:ln>
      </xdr:spPr>
    </xdr:sp>
    <xdr:clientData/>
  </xdr:oneCellAnchor>
  <xdr:oneCellAnchor>
    <xdr:from>
      <xdr:col>13</xdr:col>
      <xdr:colOff>0</xdr:colOff>
      <xdr:row>18</xdr:row>
      <xdr:rowOff>0</xdr:rowOff>
    </xdr:from>
    <xdr:ext cx="76200" cy="209550"/>
    <xdr:sp macro="" textlink="">
      <xdr:nvSpPr>
        <xdr:cNvPr id="89" name="Text Box 5"/>
        <xdr:cNvSpPr txBox="1">
          <a:spLocks noChangeArrowheads="1"/>
        </xdr:cNvSpPr>
      </xdr:nvSpPr>
      <xdr:spPr bwMode="auto">
        <a:xfrm>
          <a:off x="2600325" y="300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18</xdr:row>
      <xdr:rowOff>0</xdr:rowOff>
    </xdr:from>
    <xdr:ext cx="76200" cy="209550"/>
    <xdr:sp macro="" textlink="">
      <xdr:nvSpPr>
        <xdr:cNvPr id="90" name="Text Box 5"/>
        <xdr:cNvSpPr txBox="1">
          <a:spLocks noChangeArrowheads="1"/>
        </xdr:cNvSpPr>
      </xdr:nvSpPr>
      <xdr:spPr bwMode="auto">
        <a:xfrm>
          <a:off x="2600325" y="300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20</xdr:row>
      <xdr:rowOff>0</xdr:rowOff>
    </xdr:from>
    <xdr:ext cx="76200" cy="209550"/>
    <xdr:sp macro="" textlink="">
      <xdr:nvSpPr>
        <xdr:cNvPr id="91" name="Text Box 5"/>
        <xdr:cNvSpPr txBox="1">
          <a:spLocks noChangeArrowheads="1"/>
        </xdr:cNvSpPr>
      </xdr:nvSpPr>
      <xdr:spPr bwMode="auto">
        <a:xfrm>
          <a:off x="2600325" y="3343275"/>
          <a:ext cx="76200" cy="209550"/>
        </a:xfrm>
        <a:prstGeom prst="rect">
          <a:avLst/>
        </a:prstGeom>
        <a:noFill/>
        <a:ln w="9525">
          <a:noFill/>
          <a:miter lim="800000"/>
          <a:headEnd/>
          <a:tailEnd/>
        </a:ln>
      </xdr:spPr>
    </xdr:sp>
    <xdr:clientData/>
  </xdr:oneCellAnchor>
  <xdr:oneCellAnchor>
    <xdr:from>
      <xdr:col>13</xdr:col>
      <xdr:colOff>0</xdr:colOff>
      <xdr:row>20</xdr:row>
      <xdr:rowOff>0</xdr:rowOff>
    </xdr:from>
    <xdr:ext cx="76200" cy="209550"/>
    <xdr:sp macro="" textlink="">
      <xdr:nvSpPr>
        <xdr:cNvPr id="92" name="Text Box 5"/>
        <xdr:cNvSpPr txBox="1">
          <a:spLocks noChangeArrowheads="1"/>
        </xdr:cNvSpPr>
      </xdr:nvSpPr>
      <xdr:spPr bwMode="auto">
        <a:xfrm>
          <a:off x="2600325" y="3343275"/>
          <a:ext cx="76200" cy="209550"/>
        </a:xfrm>
        <a:prstGeom prst="rect">
          <a:avLst/>
        </a:prstGeom>
        <a:noFill/>
        <a:ln w="9525">
          <a:noFill/>
          <a:miter lim="800000"/>
          <a:headEnd/>
          <a:tailEnd/>
        </a:ln>
      </xdr:spPr>
    </xdr:sp>
    <xdr:clientData/>
  </xdr:oneCellAnchor>
  <xdr:oneCellAnchor>
    <xdr:from>
      <xdr:col>13</xdr:col>
      <xdr:colOff>0</xdr:colOff>
      <xdr:row>20</xdr:row>
      <xdr:rowOff>0</xdr:rowOff>
    </xdr:from>
    <xdr:ext cx="76200" cy="209550"/>
    <xdr:sp macro="" textlink="">
      <xdr:nvSpPr>
        <xdr:cNvPr id="93" name="Text Box 5"/>
        <xdr:cNvSpPr txBox="1">
          <a:spLocks noChangeArrowheads="1"/>
        </xdr:cNvSpPr>
      </xdr:nvSpPr>
      <xdr:spPr bwMode="auto">
        <a:xfrm>
          <a:off x="2600325" y="3343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20</xdr:row>
      <xdr:rowOff>0</xdr:rowOff>
    </xdr:from>
    <xdr:ext cx="76200" cy="209550"/>
    <xdr:sp macro="" textlink="">
      <xdr:nvSpPr>
        <xdr:cNvPr id="94" name="Text Box 5"/>
        <xdr:cNvSpPr txBox="1">
          <a:spLocks noChangeArrowheads="1"/>
        </xdr:cNvSpPr>
      </xdr:nvSpPr>
      <xdr:spPr bwMode="auto">
        <a:xfrm>
          <a:off x="2600325" y="3343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xdr:row>
      <xdr:rowOff>0</xdr:rowOff>
    </xdr:from>
    <xdr:ext cx="76200" cy="209550"/>
    <xdr:sp macro="" textlink="">
      <xdr:nvSpPr>
        <xdr:cNvPr id="95" name="Text Box 5"/>
        <xdr:cNvSpPr txBox="1">
          <a:spLocks noChangeArrowheads="1"/>
        </xdr:cNvSpPr>
      </xdr:nvSpPr>
      <xdr:spPr bwMode="auto">
        <a:xfrm>
          <a:off x="2600325" y="3514725"/>
          <a:ext cx="76200" cy="209550"/>
        </a:xfrm>
        <a:prstGeom prst="rect">
          <a:avLst/>
        </a:prstGeom>
        <a:noFill/>
        <a:ln w="9525">
          <a:noFill/>
          <a:miter lim="800000"/>
          <a:headEnd/>
          <a:tailEnd/>
        </a:ln>
      </xdr:spPr>
    </xdr:sp>
    <xdr:clientData/>
  </xdr:oneCellAnchor>
  <xdr:oneCellAnchor>
    <xdr:from>
      <xdr:col>13</xdr:col>
      <xdr:colOff>0</xdr:colOff>
      <xdr:row>21</xdr:row>
      <xdr:rowOff>0</xdr:rowOff>
    </xdr:from>
    <xdr:ext cx="76200" cy="209550"/>
    <xdr:sp macro="" textlink="">
      <xdr:nvSpPr>
        <xdr:cNvPr id="96" name="Text Box 5"/>
        <xdr:cNvSpPr txBox="1">
          <a:spLocks noChangeArrowheads="1"/>
        </xdr:cNvSpPr>
      </xdr:nvSpPr>
      <xdr:spPr bwMode="auto">
        <a:xfrm>
          <a:off x="2600325" y="3514725"/>
          <a:ext cx="76200" cy="209550"/>
        </a:xfrm>
        <a:prstGeom prst="rect">
          <a:avLst/>
        </a:prstGeom>
        <a:noFill/>
        <a:ln w="9525">
          <a:noFill/>
          <a:miter lim="800000"/>
          <a:headEnd/>
          <a:tailEnd/>
        </a:ln>
      </xdr:spPr>
    </xdr:sp>
    <xdr:clientData/>
  </xdr:oneCellAnchor>
  <xdr:oneCellAnchor>
    <xdr:from>
      <xdr:col>13</xdr:col>
      <xdr:colOff>0</xdr:colOff>
      <xdr:row>21</xdr:row>
      <xdr:rowOff>0</xdr:rowOff>
    </xdr:from>
    <xdr:ext cx="76200" cy="209550"/>
    <xdr:sp macro="" textlink="">
      <xdr:nvSpPr>
        <xdr:cNvPr id="97" name="Text Box 5"/>
        <xdr:cNvSpPr txBox="1">
          <a:spLocks noChangeArrowheads="1"/>
        </xdr:cNvSpPr>
      </xdr:nvSpPr>
      <xdr:spPr bwMode="auto">
        <a:xfrm>
          <a:off x="2600325"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xdr:row>
      <xdr:rowOff>0</xdr:rowOff>
    </xdr:from>
    <xdr:ext cx="76200" cy="209550"/>
    <xdr:sp macro="" textlink="">
      <xdr:nvSpPr>
        <xdr:cNvPr id="98" name="Text Box 5"/>
        <xdr:cNvSpPr txBox="1">
          <a:spLocks noChangeArrowheads="1"/>
        </xdr:cNvSpPr>
      </xdr:nvSpPr>
      <xdr:spPr bwMode="auto">
        <a:xfrm>
          <a:off x="2600325" y="3514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230</xdr:row>
      <xdr:rowOff>0</xdr:rowOff>
    </xdr:from>
    <xdr:to>
      <xdr:col>20</xdr:col>
      <xdr:colOff>142875</xdr:colOff>
      <xdr:row>231</xdr:row>
      <xdr:rowOff>129864</xdr:rowOff>
    </xdr:to>
    <xdr:sp macro="" textlink="">
      <xdr:nvSpPr>
        <xdr:cNvPr id="2" name="Text Box 5"/>
        <xdr:cNvSpPr txBox="1">
          <a:spLocks noChangeArrowheads="1"/>
        </xdr:cNvSpPr>
      </xdr:nvSpPr>
      <xdr:spPr bwMode="auto">
        <a:xfrm>
          <a:off x="3943350" y="25041225"/>
          <a:ext cx="76200" cy="301314"/>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1</xdr:row>
      <xdr:rowOff>15688</xdr:rowOff>
    </xdr:to>
    <xdr:sp macro="" textlink="">
      <xdr:nvSpPr>
        <xdr:cNvPr id="3"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229</xdr:row>
      <xdr:rowOff>0</xdr:rowOff>
    </xdr:from>
    <xdr:to>
      <xdr:col>20</xdr:col>
      <xdr:colOff>142875</xdr:colOff>
      <xdr:row>230</xdr:row>
      <xdr:rowOff>38100</xdr:rowOff>
    </xdr:to>
    <xdr:sp macro="" textlink="">
      <xdr:nvSpPr>
        <xdr:cNvPr id="4" name="Text Box 5"/>
        <xdr:cNvSpPr txBox="1">
          <a:spLocks noChangeArrowheads="1"/>
        </xdr:cNvSpPr>
      </xdr:nvSpPr>
      <xdr:spPr bwMode="auto">
        <a:xfrm>
          <a:off x="3943350" y="24850725"/>
          <a:ext cx="76200" cy="209550"/>
        </a:xfrm>
        <a:prstGeom prst="rect">
          <a:avLst/>
        </a:prstGeom>
        <a:noFill/>
        <a:ln w="9525">
          <a:noFill/>
          <a:miter lim="800000"/>
          <a:headEnd/>
          <a:tailEnd/>
        </a:ln>
      </xdr:spPr>
    </xdr:sp>
    <xdr:clientData/>
  </xdr:twoCellAnchor>
  <xdr:twoCellAnchor editAs="oneCell">
    <xdr:from>
      <xdr:col>20</xdr:col>
      <xdr:colOff>66675</xdr:colOff>
      <xdr:row>229</xdr:row>
      <xdr:rowOff>0</xdr:rowOff>
    </xdr:from>
    <xdr:to>
      <xdr:col>20</xdr:col>
      <xdr:colOff>142875</xdr:colOff>
      <xdr:row>230</xdr:row>
      <xdr:rowOff>38100</xdr:rowOff>
    </xdr:to>
    <xdr:sp macro="" textlink="">
      <xdr:nvSpPr>
        <xdr:cNvPr id="5" name="Text Box 5"/>
        <xdr:cNvSpPr txBox="1">
          <a:spLocks noChangeArrowheads="1"/>
        </xdr:cNvSpPr>
      </xdr:nvSpPr>
      <xdr:spPr bwMode="auto">
        <a:xfrm>
          <a:off x="3943350" y="24850725"/>
          <a:ext cx="76200" cy="209550"/>
        </a:xfrm>
        <a:prstGeom prst="rect">
          <a:avLst/>
        </a:prstGeom>
        <a:noFill/>
        <a:ln w="9525">
          <a:noFill/>
          <a:miter lim="800000"/>
          <a:headEnd/>
          <a:tailEnd/>
        </a:ln>
      </xdr:spPr>
    </xdr:sp>
    <xdr:clientData/>
  </xdr:twoCellAnchor>
  <xdr:twoCellAnchor editAs="oneCell">
    <xdr:from>
      <xdr:col>20</xdr:col>
      <xdr:colOff>66675</xdr:colOff>
      <xdr:row>230</xdr:row>
      <xdr:rowOff>0</xdr:rowOff>
    </xdr:from>
    <xdr:to>
      <xdr:col>20</xdr:col>
      <xdr:colOff>142875</xdr:colOff>
      <xdr:row>231</xdr:row>
      <xdr:rowOff>40217</xdr:rowOff>
    </xdr:to>
    <xdr:sp macro="" textlink="">
      <xdr:nvSpPr>
        <xdr:cNvPr id="6" name="Text Box 5"/>
        <xdr:cNvSpPr txBox="1">
          <a:spLocks noChangeArrowheads="1"/>
        </xdr:cNvSpPr>
      </xdr:nvSpPr>
      <xdr:spPr bwMode="auto">
        <a:xfrm>
          <a:off x="3943350" y="25041225"/>
          <a:ext cx="76200" cy="211667"/>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7" name="Text Box 5"/>
        <xdr:cNvSpPr txBox="1">
          <a:spLocks noChangeArrowheads="1"/>
        </xdr:cNvSpPr>
      </xdr:nvSpPr>
      <xdr:spPr bwMode="auto">
        <a:xfrm>
          <a:off x="3990975" y="571500"/>
          <a:ext cx="76200" cy="228600"/>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8" name="Text Box 5"/>
        <xdr:cNvSpPr txBox="1">
          <a:spLocks noChangeArrowheads="1"/>
        </xdr:cNvSpPr>
      </xdr:nvSpPr>
      <xdr:spPr bwMode="auto">
        <a:xfrm>
          <a:off x="3990975" y="571500"/>
          <a:ext cx="76200" cy="228600"/>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9" name="Text Box 5"/>
        <xdr:cNvSpPr txBox="1">
          <a:spLocks noChangeArrowheads="1"/>
        </xdr:cNvSpPr>
      </xdr:nvSpPr>
      <xdr:spPr bwMode="auto">
        <a:xfrm>
          <a:off x="3990975" y="571500"/>
          <a:ext cx="76200" cy="228600"/>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10" name="Text Box 5"/>
        <xdr:cNvSpPr txBox="1">
          <a:spLocks noChangeArrowheads="1"/>
        </xdr:cNvSpPr>
      </xdr:nvSpPr>
      <xdr:spPr bwMode="auto">
        <a:xfrm>
          <a:off x="3990975" y="571500"/>
          <a:ext cx="76200" cy="228600"/>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11" name="Text Box 5"/>
        <xdr:cNvSpPr txBox="1">
          <a:spLocks noChangeArrowheads="1"/>
        </xdr:cNvSpPr>
      </xdr:nvSpPr>
      <xdr:spPr bwMode="auto">
        <a:xfrm>
          <a:off x="3990975" y="571500"/>
          <a:ext cx="76200" cy="228600"/>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12" name="Text Box 5"/>
        <xdr:cNvSpPr txBox="1">
          <a:spLocks noChangeArrowheads="1"/>
        </xdr:cNvSpPr>
      </xdr:nvSpPr>
      <xdr:spPr bwMode="auto">
        <a:xfrm>
          <a:off x="3990975" y="571500"/>
          <a:ext cx="76200" cy="228600"/>
        </a:xfrm>
        <a:prstGeom prst="rect">
          <a:avLst/>
        </a:prstGeom>
        <a:noFill/>
        <a:ln w="9525">
          <a:noFill/>
          <a:miter lim="800000"/>
          <a:headEnd/>
          <a:tailEnd/>
        </a:ln>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13" name="Text Box 5"/>
        <xdr:cNvSpPr txBox="1">
          <a:spLocks noChangeArrowheads="1"/>
        </xdr:cNvSpPr>
      </xdr:nvSpPr>
      <xdr:spPr bwMode="auto">
        <a:xfrm>
          <a:off x="3990975" y="571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66675</xdr:colOff>
      <xdr:row>75</xdr:row>
      <xdr:rowOff>0</xdr:rowOff>
    </xdr:from>
    <xdr:to>
      <xdr:col>20</xdr:col>
      <xdr:colOff>142875</xdr:colOff>
      <xdr:row>78</xdr:row>
      <xdr:rowOff>1852</xdr:rowOff>
    </xdr:to>
    <xdr:sp macro="" textlink="">
      <xdr:nvSpPr>
        <xdr:cNvPr id="14" name="Text Box 5"/>
        <xdr:cNvSpPr txBox="1">
          <a:spLocks noChangeArrowheads="1"/>
        </xdr:cNvSpPr>
      </xdr:nvSpPr>
      <xdr:spPr bwMode="auto">
        <a:xfrm>
          <a:off x="3990975" y="571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28575</xdr:colOff>
      <xdr:row>125</xdr:row>
      <xdr:rowOff>47625</xdr:rowOff>
    </xdr:from>
    <xdr:to>
      <xdr:col>44</xdr:col>
      <xdr:colOff>361950</xdr:colOff>
      <xdr:row>146</xdr:row>
      <xdr:rowOff>66675</xdr:rowOff>
    </xdr:to>
    <xdr:sp macro="" textlink="">
      <xdr:nvSpPr>
        <xdr:cNvPr id="15" name="左矢印 14"/>
        <xdr:cNvSpPr/>
      </xdr:nvSpPr>
      <xdr:spPr>
        <a:xfrm rot="540000">
          <a:off x="7753350" y="6705600"/>
          <a:ext cx="3390900" cy="1181100"/>
        </a:xfrm>
        <a:prstGeom prst="leftArrow">
          <a:avLst>
            <a:gd name="adj1" fmla="val 70184"/>
            <a:gd name="adj2" fmla="val 26147"/>
          </a:avLst>
        </a:prstGeom>
        <a:solidFill>
          <a:schemeClr val="accent4">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a:solidFill>
                <a:srgbClr val="FF0000"/>
              </a:solidFill>
            </a:rPr>
            <a:t>除税額は自己資金となる計算式になっているので、除税額も含めて融資を受ける場合は、自己資金の欄は直接入力したうえで、</a:t>
          </a:r>
          <a:endParaRPr kumimoji="1" lang="en-US" altLang="ja-JP" sz="1000">
            <a:solidFill>
              <a:srgbClr val="FF0000"/>
            </a:solidFill>
          </a:endParaRPr>
        </a:p>
        <a:p>
          <a:pPr algn="l"/>
          <a:r>
            <a:rPr kumimoji="1" lang="ja-JP" altLang="en-US" sz="1000">
              <a:solidFill>
                <a:srgbClr val="FF0000"/>
              </a:solidFill>
            </a:rPr>
            <a:t>事業費＝助成金＋融資＋地方単独事業費＋自己資金となるようにしてください。</a:t>
          </a:r>
          <a:endParaRPr kumimoji="1" lang="en-US" altLang="ja-JP" sz="1000">
            <a:solidFill>
              <a:srgbClr val="FF0000"/>
            </a:solidFill>
          </a:endParaRPr>
        </a:p>
      </xdr:txBody>
    </xdr:sp>
    <xdr:clientData/>
  </xdr:twoCellAnchor>
  <xdr:twoCellAnchor>
    <xdr:from>
      <xdr:col>39</xdr:col>
      <xdr:colOff>9525</xdr:colOff>
      <xdr:row>116</xdr:row>
      <xdr:rowOff>0</xdr:rowOff>
    </xdr:from>
    <xdr:to>
      <xdr:col>42</xdr:col>
      <xdr:colOff>28575</xdr:colOff>
      <xdr:row>117</xdr:row>
      <xdr:rowOff>171450</xdr:rowOff>
    </xdr:to>
    <xdr:cxnSp macro="">
      <xdr:nvCxnSpPr>
        <xdr:cNvPr id="16" name="直線コネクタ 15"/>
        <xdr:cNvCxnSpPr/>
      </xdr:nvCxnSpPr>
      <xdr:spPr>
        <a:xfrm>
          <a:off x="7734300" y="5105400"/>
          <a:ext cx="2028825"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9525</xdr:colOff>
      <xdr:row>3</xdr:row>
      <xdr:rowOff>0</xdr:rowOff>
    </xdr:from>
    <xdr:to>
      <xdr:col>23</xdr:col>
      <xdr:colOff>28575</xdr:colOff>
      <xdr:row>4</xdr:row>
      <xdr:rowOff>171450</xdr:rowOff>
    </xdr:to>
    <xdr:cxnSp macro="">
      <xdr:nvCxnSpPr>
        <xdr:cNvPr id="2" name="直線コネクタ 1"/>
        <xdr:cNvCxnSpPr/>
      </xdr:nvCxnSpPr>
      <xdr:spPr>
        <a:xfrm>
          <a:off x="10715625" y="590550"/>
          <a:ext cx="2076450" cy="400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52</xdr:row>
      <xdr:rowOff>0</xdr:rowOff>
    </xdr:from>
    <xdr:to>
      <xdr:col>20</xdr:col>
      <xdr:colOff>142875</xdr:colOff>
      <xdr:row>53</xdr:row>
      <xdr:rowOff>66675</xdr:rowOff>
    </xdr:to>
    <xdr:sp macro="" textlink="">
      <xdr:nvSpPr>
        <xdr:cNvPr id="2" name="Text Box 5"/>
        <xdr:cNvSpPr txBox="1">
          <a:spLocks noChangeArrowheads="1"/>
        </xdr:cNvSpPr>
      </xdr:nvSpPr>
      <xdr:spPr bwMode="auto">
        <a:xfrm>
          <a:off x="3952875" y="8686800"/>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P104"/>
  <sheetViews>
    <sheetView showGridLines="0" tabSelected="1" zoomScale="90" zoomScaleNormal="90" zoomScaleSheetLayoutView="100" workbookViewId="0">
      <selection activeCell="B1" sqref="B1"/>
    </sheetView>
  </sheetViews>
  <sheetFormatPr defaultRowHeight="12" x14ac:dyDescent="0.15"/>
  <cols>
    <col min="1" max="1" width="1.125" style="228" customWidth="1"/>
    <col min="2" max="41" width="2.625" style="228" customWidth="1"/>
    <col min="42" max="42" width="1" style="228" customWidth="1"/>
    <col min="43" max="16384" width="9" style="228"/>
  </cols>
  <sheetData>
    <row r="1" spans="2:42" s="227" customFormat="1" ht="15" customHeight="1" x14ac:dyDescent="0.15">
      <c r="B1" s="226" t="s">
        <v>421</v>
      </c>
    </row>
    <row r="2" spans="2:42" ht="22.5" customHeight="1" x14ac:dyDescent="0.15">
      <c r="B2" s="427" t="s">
        <v>422</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row>
    <row r="3" spans="2:42" ht="15" customHeight="1" x14ac:dyDescent="0.15">
      <c r="B3" s="229"/>
      <c r="C3" s="230"/>
      <c r="D3" s="230"/>
      <c r="E3" s="230"/>
      <c r="F3" s="230"/>
    </row>
    <row r="4" spans="2:42" ht="15" customHeight="1" x14ac:dyDescent="0.15">
      <c r="B4" s="428" t="s">
        <v>8</v>
      </c>
      <c r="C4" s="429"/>
      <c r="D4" s="434" t="s">
        <v>423</v>
      </c>
      <c r="E4" s="435"/>
      <c r="F4" s="435"/>
      <c r="G4" s="435"/>
      <c r="H4" s="435"/>
      <c r="I4" s="435"/>
      <c r="J4" s="436"/>
      <c r="K4" s="443" t="s">
        <v>8</v>
      </c>
      <c r="L4" s="444"/>
      <c r="M4" s="434" t="s">
        <v>424</v>
      </c>
      <c r="N4" s="435"/>
      <c r="O4" s="435"/>
      <c r="P4" s="435"/>
      <c r="Q4" s="435"/>
      <c r="R4" s="435"/>
      <c r="S4" s="436"/>
    </row>
    <row r="5" spans="2:42" ht="15" customHeight="1" x14ac:dyDescent="0.15">
      <c r="B5" s="430"/>
      <c r="C5" s="431"/>
      <c r="D5" s="437"/>
      <c r="E5" s="438"/>
      <c r="F5" s="438"/>
      <c r="G5" s="438"/>
      <c r="H5" s="438"/>
      <c r="I5" s="438"/>
      <c r="J5" s="439"/>
      <c r="K5" s="445"/>
      <c r="L5" s="446"/>
      <c r="M5" s="437"/>
      <c r="N5" s="438"/>
      <c r="O5" s="438"/>
      <c r="P5" s="438"/>
      <c r="Q5" s="438"/>
      <c r="R5" s="438"/>
      <c r="S5" s="439"/>
    </row>
    <row r="6" spans="2:42" ht="15" customHeight="1" x14ac:dyDescent="0.15">
      <c r="B6" s="432"/>
      <c r="C6" s="433"/>
      <c r="D6" s="440"/>
      <c r="E6" s="441"/>
      <c r="F6" s="441"/>
      <c r="G6" s="441"/>
      <c r="H6" s="441"/>
      <c r="I6" s="441"/>
      <c r="J6" s="442"/>
      <c r="K6" s="447"/>
      <c r="L6" s="448"/>
      <c r="M6" s="440"/>
      <c r="N6" s="441"/>
      <c r="O6" s="441"/>
      <c r="P6" s="441"/>
      <c r="Q6" s="441"/>
      <c r="R6" s="441"/>
      <c r="S6" s="442"/>
    </row>
    <row r="7" spans="2:42" ht="12" customHeight="1" x14ac:dyDescent="0.15">
      <c r="B7" s="278" t="s">
        <v>296</v>
      </c>
      <c r="C7" s="278"/>
      <c r="D7" s="7" t="s">
        <v>425</v>
      </c>
      <c r="E7" s="230"/>
      <c r="F7" s="230"/>
    </row>
    <row r="8" spans="2:42" ht="10.5" customHeight="1" x14ac:dyDescent="0.15">
      <c r="B8" s="229"/>
      <c r="C8" s="230"/>
      <c r="D8" s="230"/>
      <c r="E8" s="230"/>
      <c r="F8" s="230"/>
    </row>
    <row r="9" spans="2:42" s="5" customFormat="1" ht="15" customHeight="1" x14ac:dyDescent="0.15">
      <c r="B9" s="284" t="s">
        <v>426</v>
      </c>
      <c r="C9" s="284"/>
      <c r="D9" s="284"/>
      <c r="E9" s="284"/>
      <c r="F9" s="284"/>
      <c r="G9" s="284"/>
      <c r="H9" s="284" t="s">
        <v>427</v>
      </c>
      <c r="I9" s="284"/>
      <c r="J9" s="284"/>
      <c r="K9" s="284"/>
      <c r="L9" s="284"/>
      <c r="M9" s="284"/>
      <c r="N9" s="284" t="s">
        <v>428</v>
      </c>
      <c r="O9" s="284"/>
      <c r="P9" s="284"/>
      <c r="Q9" s="284"/>
      <c r="R9" s="284"/>
      <c r="S9" s="284"/>
      <c r="T9" s="284" t="s">
        <v>429</v>
      </c>
      <c r="U9" s="284"/>
      <c r="V9" s="284"/>
      <c r="W9" s="284"/>
      <c r="X9" s="284"/>
      <c r="Y9" s="284"/>
      <c r="Z9" s="284"/>
      <c r="AA9" s="284" t="s">
        <v>376</v>
      </c>
      <c r="AB9" s="284"/>
      <c r="AC9" s="284"/>
      <c r="AD9" s="284"/>
      <c r="AE9" s="284"/>
      <c r="AF9" s="284"/>
      <c r="AG9" s="284"/>
      <c r="AH9" s="284" t="s">
        <v>430</v>
      </c>
      <c r="AI9" s="284"/>
      <c r="AJ9" s="284"/>
      <c r="AK9" s="284"/>
      <c r="AL9" s="284"/>
      <c r="AM9" s="284"/>
      <c r="AN9" s="284"/>
      <c r="AO9" s="284"/>
    </row>
    <row r="10" spans="2:42" s="5" customFormat="1" ht="15" customHeight="1" x14ac:dyDescent="0.15">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row>
    <row r="11" spans="2:42" s="5" customFormat="1" ht="15" customHeight="1" x14ac:dyDescent="0.15">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row>
    <row r="12" spans="2:42" s="5" customFormat="1" ht="15" customHeight="1" x14ac:dyDescent="0.15">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row>
    <row r="13" spans="2:42" ht="8.25" customHeight="1" x14ac:dyDescent="0.15"/>
    <row r="14" spans="2:42" ht="15" customHeight="1" x14ac:dyDescent="0.15">
      <c r="B14" s="166" t="s">
        <v>431</v>
      </c>
      <c r="C14" s="164"/>
      <c r="D14" s="164"/>
      <c r="E14" s="164"/>
      <c r="F14" s="164"/>
      <c r="G14" s="164"/>
      <c r="H14" s="164"/>
      <c r="I14" s="164"/>
      <c r="J14" s="164"/>
      <c r="K14" s="164"/>
      <c r="L14" s="164"/>
      <c r="M14" s="164"/>
      <c r="N14" s="164"/>
      <c r="O14" s="164"/>
      <c r="P14" s="164"/>
      <c r="Q14" s="164"/>
      <c r="R14" s="164"/>
      <c r="S14" s="164"/>
      <c r="T14" s="164"/>
      <c r="U14" s="164"/>
      <c r="V14" s="418" t="s">
        <v>432</v>
      </c>
      <c r="W14" s="418"/>
      <c r="X14" s="418"/>
      <c r="Y14" s="418"/>
      <c r="Z14" s="418"/>
      <c r="AA14" s="418"/>
      <c r="AB14" s="418"/>
      <c r="AC14" s="418"/>
      <c r="AD14" s="418"/>
      <c r="AE14" s="418"/>
      <c r="AF14" s="418"/>
      <c r="AG14" s="418"/>
      <c r="AH14" s="418"/>
      <c r="AI14" s="418"/>
      <c r="AJ14" s="418"/>
      <c r="AK14" s="418"/>
      <c r="AL14" s="418"/>
      <c r="AM14" s="418"/>
      <c r="AN14" s="418"/>
      <c r="AO14" s="163"/>
    </row>
    <row r="15" spans="2:42" s="5" customFormat="1" ht="15" customHeight="1" x14ac:dyDescent="0.15">
      <c r="B15" s="261" t="s">
        <v>433</v>
      </c>
      <c r="C15" s="278"/>
      <c r="D15" s="278"/>
      <c r="E15" s="278"/>
      <c r="F15" s="278"/>
      <c r="G15" s="278"/>
      <c r="H15" s="278"/>
      <c r="I15" s="278"/>
      <c r="J15" s="278"/>
      <c r="K15" s="278"/>
      <c r="L15" s="278"/>
      <c r="M15" s="262"/>
      <c r="N15" s="419" t="s">
        <v>339</v>
      </c>
      <c r="O15" s="420"/>
      <c r="P15" s="420"/>
      <c r="Q15" s="420"/>
      <c r="R15" s="420"/>
      <c r="S15" s="420"/>
      <c r="T15" s="421"/>
      <c r="U15" s="419" t="s">
        <v>434</v>
      </c>
      <c r="V15" s="420"/>
      <c r="W15" s="420"/>
      <c r="X15" s="420"/>
      <c r="Y15" s="420"/>
      <c r="Z15" s="420"/>
      <c r="AA15" s="421"/>
      <c r="AB15" s="419" t="s">
        <v>435</v>
      </c>
      <c r="AC15" s="420"/>
      <c r="AD15" s="420"/>
      <c r="AE15" s="420"/>
      <c r="AF15" s="420"/>
      <c r="AG15" s="420"/>
      <c r="AH15" s="421"/>
      <c r="AI15" s="419" t="s">
        <v>376</v>
      </c>
      <c r="AJ15" s="420"/>
      <c r="AK15" s="420"/>
      <c r="AL15" s="420"/>
      <c r="AM15" s="420"/>
      <c r="AN15" s="420"/>
      <c r="AO15" s="421"/>
      <c r="AP15" s="26"/>
    </row>
    <row r="16" spans="2:42" s="5" customFormat="1" ht="15" customHeight="1" x14ac:dyDescent="0.15">
      <c r="B16" s="265"/>
      <c r="C16" s="279"/>
      <c r="D16" s="279"/>
      <c r="E16" s="279"/>
      <c r="F16" s="279"/>
      <c r="G16" s="279"/>
      <c r="H16" s="279"/>
      <c r="I16" s="279"/>
      <c r="J16" s="279"/>
      <c r="K16" s="279"/>
      <c r="L16" s="279"/>
      <c r="M16" s="266"/>
      <c r="N16" s="389"/>
      <c r="O16" s="390"/>
      <c r="P16" s="390"/>
      <c r="Q16" s="390"/>
      <c r="R16" s="390"/>
      <c r="S16" s="390"/>
      <c r="T16" s="391"/>
      <c r="U16" s="422" t="s">
        <v>436</v>
      </c>
      <c r="V16" s="423"/>
      <c r="W16" s="423"/>
      <c r="X16" s="423"/>
      <c r="Y16" s="423"/>
      <c r="Z16" s="423"/>
      <c r="AA16" s="343"/>
      <c r="AB16" s="422" t="s">
        <v>436</v>
      </c>
      <c r="AC16" s="423"/>
      <c r="AD16" s="423"/>
      <c r="AE16" s="423"/>
      <c r="AF16" s="423"/>
      <c r="AG16" s="423"/>
      <c r="AH16" s="343"/>
      <c r="AI16" s="424" t="s">
        <v>437</v>
      </c>
      <c r="AJ16" s="425"/>
      <c r="AK16" s="425"/>
      <c r="AL16" s="425"/>
      <c r="AM16" s="425"/>
      <c r="AN16" s="425"/>
      <c r="AO16" s="426"/>
      <c r="AP16" s="26"/>
    </row>
    <row r="17" spans="2:42" s="5" customFormat="1" ht="15" customHeight="1" x14ac:dyDescent="0.15">
      <c r="B17" s="409" t="s">
        <v>113</v>
      </c>
      <c r="C17" s="402" t="s">
        <v>33</v>
      </c>
      <c r="D17" s="404" t="s">
        <v>299</v>
      </c>
      <c r="E17" s="404"/>
      <c r="F17" s="404"/>
      <c r="G17" s="404"/>
      <c r="H17" s="404"/>
      <c r="I17" s="404"/>
      <c r="J17" s="404"/>
      <c r="K17" s="404"/>
      <c r="L17" s="404"/>
      <c r="M17" s="405"/>
      <c r="N17" s="408"/>
      <c r="O17" s="408"/>
      <c r="P17" s="408"/>
      <c r="Q17" s="408"/>
      <c r="R17" s="408"/>
      <c r="S17" s="408"/>
      <c r="T17" s="408"/>
      <c r="U17" s="401"/>
      <c r="V17" s="401"/>
      <c r="W17" s="401"/>
      <c r="X17" s="401"/>
      <c r="Y17" s="401"/>
      <c r="Z17" s="401"/>
      <c r="AA17" s="401"/>
      <c r="AB17" s="401"/>
      <c r="AC17" s="401"/>
      <c r="AD17" s="401"/>
      <c r="AE17" s="401"/>
      <c r="AF17" s="401"/>
      <c r="AG17" s="401"/>
      <c r="AH17" s="401"/>
      <c r="AI17" s="401"/>
      <c r="AJ17" s="401"/>
      <c r="AK17" s="401"/>
      <c r="AL17" s="401"/>
      <c r="AM17" s="401"/>
      <c r="AN17" s="401"/>
      <c r="AO17" s="401"/>
      <c r="AP17" s="190"/>
    </row>
    <row r="18" spans="2:42" s="5" customFormat="1" ht="15" customHeight="1" x14ac:dyDescent="0.15">
      <c r="B18" s="416"/>
      <c r="C18" s="403"/>
      <c r="D18" s="406"/>
      <c r="E18" s="406"/>
      <c r="F18" s="406"/>
      <c r="G18" s="406"/>
      <c r="H18" s="406"/>
      <c r="I18" s="406"/>
      <c r="J18" s="406"/>
      <c r="K18" s="406"/>
      <c r="L18" s="406"/>
      <c r="M18" s="407"/>
      <c r="N18" s="408"/>
      <c r="O18" s="408"/>
      <c r="P18" s="408"/>
      <c r="Q18" s="408"/>
      <c r="R18" s="408"/>
      <c r="S18" s="408"/>
      <c r="T18" s="408"/>
      <c r="U18" s="401"/>
      <c r="V18" s="401"/>
      <c r="W18" s="401"/>
      <c r="X18" s="401"/>
      <c r="Y18" s="401"/>
      <c r="Z18" s="401"/>
      <c r="AA18" s="401"/>
      <c r="AB18" s="401"/>
      <c r="AC18" s="401"/>
      <c r="AD18" s="401"/>
      <c r="AE18" s="401"/>
      <c r="AF18" s="401"/>
      <c r="AG18" s="401"/>
      <c r="AH18" s="401"/>
      <c r="AI18" s="401"/>
      <c r="AJ18" s="401"/>
      <c r="AK18" s="401"/>
      <c r="AL18" s="401"/>
      <c r="AM18" s="401"/>
      <c r="AN18" s="401"/>
      <c r="AO18" s="401"/>
      <c r="AP18" s="190"/>
    </row>
    <row r="19" spans="2:42" s="5" customFormat="1" ht="15" customHeight="1" x14ac:dyDescent="0.15">
      <c r="B19" s="416"/>
      <c r="C19" s="402" t="s">
        <v>34</v>
      </c>
      <c r="D19" s="404" t="s">
        <v>438</v>
      </c>
      <c r="E19" s="404"/>
      <c r="F19" s="404"/>
      <c r="G19" s="404"/>
      <c r="H19" s="404"/>
      <c r="I19" s="404"/>
      <c r="J19" s="404"/>
      <c r="K19" s="404"/>
      <c r="L19" s="404"/>
      <c r="M19" s="405"/>
      <c r="N19" s="408"/>
      <c r="O19" s="408"/>
      <c r="P19" s="408"/>
      <c r="Q19" s="408"/>
      <c r="R19" s="408"/>
      <c r="S19" s="408"/>
      <c r="T19" s="408"/>
      <c r="U19" s="401"/>
      <c r="V19" s="401"/>
      <c r="W19" s="401"/>
      <c r="X19" s="401"/>
      <c r="Y19" s="401"/>
      <c r="Z19" s="401"/>
      <c r="AA19" s="401"/>
      <c r="AB19" s="401"/>
      <c r="AC19" s="401"/>
      <c r="AD19" s="401"/>
      <c r="AE19" s="401"/>
      <c r="AF19" s="401"/>
      <c r="AG19" s="401"/>
      <c r="AH19" s="401"/>
      <c r="AI19" s="401"/>
      <c r="AJ19" s="401"/>
      <c r="AK19" s="401"/>
      <c r="AL19" s="401"/>
      <c r="AM19" s="401"/>
      <c r="AN19" s="401"/>
      <c r="AO19" s="401"/>
      <c r="AP19" s="190"/>
    </row>
    <row r="20" spans="2:42" s="5" customFormat="1" ht="15" customHeight="1" x14ac:dyDescent="0.15">
      <c r="B20" s="416"/>
      <c r="C20" s="403"/>
      <c r="D20" s="406"/>
      <c r="E20" s="406"/>
      <c r="F20" s="406"/>
      <c r="G20" s="406"/>
      <c r="H20" s="406"/>
      <c r="I20" s="406"/>
      <c r="J20" s="406"/>
      <c r="K20" s="406"/>
      <c r="L20" s="406"/>
      <c r="M20" s="407"/>
      <c r="N20" s="408"/>
      <c r="O20" s="408"/>
      <c r="P20" s="408"/>
      <c r="Q20" s="408"/>
      <c r="R20" s="408"/>
      <c r="S20" s="408"/>
      <c r="T20" s="408"/>
      <c r="U20" s="401"/>
      <c r="V20" s="401"/>
      <c r="W20" s="401"/>
      <c r="X20" s="401"/>
      <c r="Y20" s="401"/>
      <c r="Z20" s="401"/>
      <c r="AA20" s="401"/>
      <c r="AB20" s="401"/>
      <c r="AC20" s="401"/>
      <c r="AD20" s="401"/>
      <c r="AE20" s="401"/>
      <c r="AF20" s="401"/>
      <c r="AG20" s="401"/>
      <c r="AH20" s="401"/>
      <c r="AI20" s="401"/>
      <c r="AJ20" s="401"/>
      <c r="AK20" s="401"/>
      <c r="AL20" s="401"/>
      <c r="AM20" s="401"/>
      <c r="AN20" s="401"/>
      <c r="AO20" s="401"/>
      <c r="AP20" s="190"/>
    </row>
    <row r="21" spans="2:42" s="5" customFormat="1" ht="15" customHeight="1" x14ac:dyDescent="0.15">
      <c r="B21" s="416"/>
      <c r="C21" s="402" t="s">
        <v>35</v>
      </c>
      <c r="D21" s="404" t="s">
        <v>306</v>
      </c>
      <c r="E21" s="404"/>
      <c r="F21" s="404"/>
      <c r="G21" s="404"/>
      <c r="H21" s="404"/>
      <c r="I21" s="404"/>
      <c r="J21" s="404"/>
      <c r="K21" s="404"/>
      <c r="L21" s="404"/>
      <c r="M21" s="405"/>
      <c r="N21" s="408"/>
      <c r="O21" s="408"/>
      <c r="P21" s="408"/>
      <c r="Q21" s="408"/>
      <c r="R21" s="408"/>
      <c r="S21" s="408"/>
      <c r="T21" s="408"/>
      <c r="U21" s="401"/>
      <c r="V21" s="401"/>
      <c r="W21" s="401"/>
      <c r="X21" s="401"/>
      <c r="Y21" s="401"/>
      <c r="Z21" s="401"/>
      <c r="AA21" s="401"/>
      <c r="AB21" s="401"/>
      <c r="AC21" s="401"/>
      <c r="AD21" s="401"/>
      <c r="AE21" s="401"/>
      <c r="AF21" s="401"/>
      <c r="AG21" s="401"/>
      <c r="AH21" s="401"/>
      <c r="AI21" s="401"/>
      <c r="AJ21" s="401"/>
      <c r="AK21" s="401"/>
      <c r="AL21" s="401"/>
      <c r="AM21" s="401"/>
      <c r="AN21" s="401"/>
      <c r="AO21" s="401"/>
      <c r="AP21" s="190"/>
    </row>
    <row r="22" spans="2:42" s="5" customFormat="1" ht="15" customHeight="1" x14ac:dyDescent="0.15">
      <c r="B22" s="416"/>
      <c r="C22" s="403"/>
      <c r="D22" s="406"/>
      <c r="E22" s="406"/>
      <c r="F22" s="406"/>
      <c r="G22" s="406"/>
      <c r="H22" s="406"/>
      <c r="I22" s="406"/>
      <c r="J22" s="406"/>
      <c r="K22" s="406"/>
      <c r="L22" s="406"/>
      <c r="M22" s="407"/>
      <c r="N22" s="408"/>
      <c r="O22" s="408"/>
      <c r="P22" s="408"/>
      <c r="Q22" s="408"/>
      <c r="R22" s="408"/>
      <c r="S22" s="408"/>
      <c r="T22" s="408"/>
      <c r="U22" s="401"/>
      <c r="V22" s="401"/>
      <c r="W22" s="401"/>
      <c r="X22" s="401"/>
      <c r="Y22" s="401"/>
      <c r="Z22" s="401"/>
      <c r="AA22" s="401"/>
      <c r="AB22" s="401"/>
      <c r="AC22" s="401"/>
      <c r="AD22" s="401"/>
      <c r="AE22" s="401"/>
      <c r="AF22" s="401"/>
      <c r="AG22" s="401"/>
      <c r="AH22" s="401"/>
      <c r="AI22" s="401"/>
      <c r="AJ22" s="401"/>
      <c r="AK22" s="401"/>
      <c r="AL22" s="401"/>
      <c r="AM22" s="401"/>
      <c r="AN22" s="401"/>
      <c r="AO22" s="401"/>
      <c r="AP22" s="190"/>
    </row>
    <row r="23" spans="2:42" s="5" customFormat="1" ht="15" customHeight="1" x14ac:dyDescent="0.15">
      <c r="B23" s="416"/>
      <c r="C23" s="402" t="s">
        <v>36</v>
      </c>
      <c r="D23" s="412" t="s">
        <v>439</v>
      </c>
      <c r="E23" s="412"/>
      <c r="F23" s="412"/>
      <c r="G23" s="412"/>
      <c r="H23" s="412"/>
      <c r="I23" s="412"/>
      <c r="J23" s="412"/>
      <c r="K23" s="412"/>
      <c r="L23" s="412"/>
      <c r="M23" s="413"/>
      <c r="N23" s="408"/>
      <c r="O23" s="408"/>
      <c r="P23" s="408"/>
      <c r="Q23" s="408"/>
      <c r="R23" s="408"/>
      <c r="S23" s="408"/>
      <c r="T23" s="408"/>
      <c r="U23" s="401"/>
      <c r="V23" s="401"/>
      <c r="W23" s="401"/>
      <c r="X23" s="401"/>
      <c r="Y23" s="401"/>
      <c r="Z23" s="401"/>
      <c r="AA23" s="401"/>
      <c r="AB23" s="401"/>
      <c r="AC23" s="401"/>
      <c r="AD23" s="401"/>
      <c r="AE23" s="401"/>
      <c r="AF23" s="401"/>
      <c r="AG23" s="401"/>
      <c r="AH23" s="401"/>
      <c r="AI23" s="401"/>
      <c r="AJ23" s="401"/>
      <c r="AK23" s="401"/>
      <c r="AL23" s="401"/>
      <c r="AM23" s="401"/>
      <c r="AN23" s="401"/>
      <c r="AO23" s="401"/>
      <c r="AP23" s="26"/>
    </row>
    <row r="24" spans="2:42" s="5" customFormat="1" ht="15" customHeight="1" x14ac:dyDescent="0.15">
      <c r="B24" s="417"/>
      <c r="C24" s="403"/>
      <c r="D24" s="414"/>
      <c r="E24" s="414"/>
      <c r="F24" s="414"/>
      <c r="G24" s="414"/>
      <c r="H24" s="414"/>
      <c r="I24" s="414"/>
      <c r="J24" s="414"/>
      <c r="K24" s="414"/>
      <c r="L24" s="414"/>
      <c r="M24" s="415"/>
      <c r="N24" s="408"/>
      <c r="O24" s="408"/>
      <c r="P24" s="408"/>
      <c r="Q24" s="408"/>
      <c r="R24" s="408"/>
      <c r="S24" s="408"/>
      <c r="T24" s="408"/>
      <c r="U24" s="401"/>
      <c r="V24" s="401"/>
      <c r="W24" s="401"/>
      <c r="X24" s="401"/>
      <c r="Y24" s="401"/>
      <c r="Z24" s="401"/>
      <c r="AA24" s="401"/>
      <c r="AB24" s="401"/>
      <c r="AC24" s="401"/>
      <c r="AD24" s="401"/>
      <c r="AE24" s="401"/>
      <c r="AF24" s="401"/>
      <c r="AG24" s="401"/>
      <c r="AH24" s="401"/>
      <c r="AI24" s="401"/>
      <c r="AJ24" s="401"/>
      <c r="AK24" s="401"/>
      <c r="AL24" s="401"/>
      <c r="AM24" s="401"/>
      <c r="AN24" s="401"/>
      <c r="AO24" s="401"/>
      <c r="AP24" s="26"/>
    </row>
    <row r="25" spans="2:42" s="5" customFormat="1" ht="15" customHeight="1" x14ac:dyDescent="0.15">
      <c r="B25" s="409" t="s">
        <v>114</v>
      </c>
      <c r="C25" s="402" t="s">
        <v>37</v>
      </c>
      <c r="D25" s="404" t="s">
        <v>304</v>
      </c>
      <c r="E25" s="404"/>
      <c r="F25" s="404"/>
      <c r="G25" s="404"/>
      <c r="H25" s="404"/>
      <c r="I25" s="404"/>
      <c r="J25" s="404"/>
      <c r="K25" s="404"/>
      <c r="L25" s="404"/>
      <c r="M25" s="405"/>
      <c r="N25" s="408"/>
      <c r="O25" s="408"/>
      <c r="P25" s="408"/>
      <c r="Q25" s="408"/>
      <c r="R25" s="408"/>
      <c r="S25" s="408"/>
      <c r="T25" s="408"/>
      <c r="U25" s="401"/>
      <c r="V25" s="401"/>
      <c r="W25" s="401"/>
      <c r="X25" s="401"/>
      <c r="Y25" s="401"/>
      <c r="Z25" s="401"/>
      <c r="AA25" s="401"/>
      <c r="AB25" s="401"/>
      <c r="AC25" s="401"/>
      <c r="AD25" s="401"/>
      <c r="AE25" s="401"/>
      <c r="AF25" s="401"/>
      <c r="AG25" s="401"/>
      <c r="AH25" s="401"/>
      <c r="AI25" s="401"/>
      <c r="AJ25" s="401"/>
      <c r="AK25" s="401"/>
      <c r="AL25" s="401"/>
      <c r="AM25" s="401"/>
      <c r="AN25" s="401"/>
      <c r="AO25" s="401"/>
      <c r="AP25" s="190"/>
    </row>
    <row r="26" spans="2:42" s="5" customFormat="1" ht="15" customHeight="1" x14ac:dyDescent="0.15">
      <c r="B26" s="410"/>
      <c r="C26" s="403"/>
      <c r="D26" s="406"/>
      <c r="E26" s="406"/>
      <c r="F26" s="406"/>
      <c r="G26" s="406"/>
      <c r="H26" s="406"/>
      <c r="I26" s="406"/>
      <c r="J26" s="406"/>
      <c r="K26" s="406"/>
      <c r="L26" s="406"/>
      <c r="M26" s="407"/>
      <c r="N26" s="408"/>
      <c r="O26" s="408"/>
      <c r="P26" s="408"/>
      <c r="Q26" s="408"/>
      <c r="R26" s="408"/>
      <c r="S26" s="408"/>
      <c r="T26" s="408"/>
      <c r="U26" s="401"/>
      <c r="V26" s="401"/>
      <c r="W26" s="401"/>
      <c r="X26" s="401"/>
      <c r="Y26" s="401"/>
      <c r="Z26" s="401"/>
      <c r="AA26" s="401"/>
      <c r="AB26" s="401"/>
      <c r="AC26" s="401"/>
      <c r="AD26" s="401"/>
      <c r="AE26" s="401"/>
      <c r="AF26" s="401"/>
      <c r="AG26" s="401"/>
      <c r="AH26" s="401"/>
      <c r="AI26" s="401"/>
      <c r="AJ26" s="401"/>
      <c r="AK26" s="401"/>
      <c r="AL26" s="401"/>
      <c r="AM26" s="401"/>
      <c r="AN26" s="401"/>
      <c r="AO26" s="401"/>
      <c r="AP26" s="190"/>
    </row>
    <row r="27" spans="2:42" s="5" customFormat="1" ht="15" customHeight="1" x14ac:dyDescent="0.15">
      <c r="B27" s="410"/>
      <c r="C27" s="402" t="s">
        <v>38</v>
      </c>
      <c r="D27" s="404" t="s">
        <v>307</v>
      </c>
      <c r="E27" s="404"/>
      <c r="F27" s="404"/>
      <c r="G27" s="404"/>
      <c r="H27" s="404"/>
      <c r="I27" s="404"/>
      <c r="J27" s="404"/>
      <c r="K27" s="404"/>
      <c r="L27" s="404"/>
      <c r="M27" s="405"/>
      <c r="N27" s="408"/>
      <c r="O27" s="408"/>
      <c r="P27" s="408"/>
      <c r="Q27" s="408"/>
      <c r="R27" s="408"/>
      <c r="S27" s="408"/>
      <c r="T27" s="408"/>
      <c r="U27" s="401"/>
      <c r="V27" s="401"/>
      <c r="W27" s="401"/>
      <c r="X27" s="401"/>
      <c r="Y27" s="401"/>
      <c r="Z27" s="401"/>
      <c r="AA27" s="401"/>
      <c r="AB27" s="401"/>
      <c r="AC27" s="401"/>
      <c r="AD27" s="401"/>
      <c r="AE27" s="401"/>
      <c r="AF27" s="401"/>
      <c r="AG27" s="401"/>
      <c r="AH27" s="401"/>
      <c r="AI27" s="401"/>
      <c r="AJ27" s="401"/>
      <c r="AK27" s="401"/>
      <c r="AL27" s="401"/>
      <c r="AM27" s="401"/>
      <c r="AN27" s="401"/>
      <c r="AO27" s="401"/>
      <c r="AP27" s="190"/>
    </row>
    <row r="28" spans="2:42" s="5" customFormat="1" ht="15" customHeight="1" x14ac:dyDescent="0.15">
      <c r="B28" s="410"/>
      <c r="C28" s="403"/>
      <c r="D28" s="406"/>
      <c r="E28" s="406"/>
      <c r="F28" s="406"/>
      <c r="G28" s="406"/>
      <c r="H28" s="406"/>
      <c r="I28" s="406"/>
      <c r="J28" s="406"/>
      <c r="K28" s="406"/>
      <c r="L28" s="406"/>
      <c r="M28" s="407"/>
      <c r="N28" s="408"/>
      <c r="O28" s="408"/>
      <c r="P28" s="408"/>
      <c r="Q28" s="408"/>
      <c r="R28" s="408"/>
      <c r="S28" s="408"/>
      <c r="T28" s="408"/>
      <c r="U28" s="401"/>
      <c r="V28" s="401"/>
      <c r="W28" s="401"/>
      <c r="X28" s="401"/>
      <c r="Y28" s="401"/>
      <c r="Z28" s="401"/>
      <c r="AA28" s="401"/>
      <c r="AB28" s="401"/>
      <c r="AC28" s="401"/>
      <c r="AD28" s="401"/>
      <c r="AE28" s="401"/>
      <c r="AF28" s="401"/>
      <c r="AG28" s="401"/>
      <c r="AH28" s="401"/>
      <c r="AI28" s="401"/>
      <c r="AJ28" s="401"/>
      <c r="AK28" s="401"/>
      <c r="AL28" s="401"/>
      <c r="AM28" s="401"/>
      <c r="AN28" s="401"/>
      <c r="AO28" s="401"/>
      <c r="AP28" s="190"/>
    </row>
    <row r="29" spans="2:42" s="5" customFormat="1" ht="15" customHeight="1" x14ac:dyDescent="0.15">
      <c r="B29" s="410"/>
      <c r="C29" s="402" t="s">
        <v>39</v>
      </c>
      <c r="D29" s="404" t="s">
        <v>309</v>
      </c>
      <c r="E29" s="404"/>
      <c r="F29" s="404"/>
      <c r="G29" s="404"/>
      <c r="H29" s="404"/>
      <c r="I29" s="404"/>
      <c r="J29" s="404"/>
      <c r="K29" s="404"/>
      <c r="L29" s="404"/>
      <c r="M29" s="405"/>
      <c r="N29" s="408"/>
      <c r="O29" s="408"/>
      <c r="P29" s="408"/>
      <c r="Q29" s="408"/>
      <c r="R29" s="408"/>
      <c r="S29" s="408"/>
      <c r="T29" s="408"/>
      <c r="U29" s="401"/>
      <c r="V29" s="401"/>
      <c r="W29" s="401"/>
      <c r="X29" s="401"/>
      <c r="Y29" s="401"/>
      <c r="Z29" s="401"/>
      <c r="AA29" s="401"/>
      <c r="AB29" s="401"/>
      <c r="AC29" s="401"/>
      <c r="AD29" s="401"/>
      <c r="AE29" s="401"/>
      <c r="AF29" s="401"/>
      <c r="AG29" s="401"/>
      <c r="AH29" s="401"/>
      <c r="AI29" s="401"/>
      <c r="AJ29" s="401"/>
      <c r="AK29" s="401"/>
      <c r="AL29" s="401"/>
      <c r="AM29" s="401"/>
      <c r="AN29" s="401"/>
      <c r="AO29" s="401"/>
      <c r="AP29" s="190"/>
    </row>
    <row r="30" spans="2:42" s="5" customFormat="1" ht="15" customHeight="1" x14ac:dyDescent="0.15">
      <c r="B30" s="410"/>
      <c r="C30" s="403"/>
      <c r="D30" s="406"/>
      <c r="E30" s="406"/>
      <c r="F30" s="406"/>
      <c r="G30" s="406"/>
      <c r="H30" s="406"/>
      <c r="I30" s="406"/>
      <c r="J30" s="406"/>
      <c r="K30" s="406"/>
      <c r="L30" s="406"/>
      <c r="M30" s="407"/>
      <c r="N30" s="408"/>
      <c r="O30" s="408"/>
      <c r="P30" s="408"/>
      <c r="Q30" s="408"/>
      <c r="R30" s="408"/>
      <c r="S30" s="408"/>
      <c r="T30" s="408"/>
      <c r="U30" s="401"/>
      <c r="V30" s="401"/>
      <c r="W30" s="401"/>
      <c r="X30" s="401"/>
      <c r="Y30" s="401"/>
      <c r="Z30" s="401"/>
      <c r="AA30" s="401"/>
      <c r="AB30" s="401"/>
      <c r="AC30" s="401"/>
      <c r="AD30" s="401"/>
      <c r="AE30" s="401"/>
      <c r="AF30" s="401"/>
      <c r="AG30" s="401"/>
      <c r="AH30" s="401"/>
      <c r="AI30" s="401"/>
      <c r="AJ30" s="401"/>
      <c r="AK30" s="401"/>
      <c r="AL30" s="401"/>
      <c r="AM30" s="401"/>
      <c r="AN30" s="401"/>
      <c r="AO30" s="401"/>
      <c r="AP30" s="190"/>
    </row>
    <row r="31" spans="2:42" s="5" customFormat="1" ht="15" customHeight="1" x14ac:dyDescent="0.15">
      <c r="B31" s="410"/>
      <c r="C31" s="402" t="s">
        <v>40</v>
      </c>
      <c r="D31" s="404" t="s">
        <v>310</v>
      </c>
      <c r="E31" s="404"/>
      <c r="F31" s="404"/>
      <c r="G31" s="404"/>
      <c r="H31" s="404"/>
      <c r="I31" s="404"/>
      <c r="J31" s="404"/>
      <c r="K31" s="404"/>
      <c r="L31" s="404"/>
      <c r="M31" s="405"/>
      <c r="N31" s="408"/>
      <c r="O31" s="408"/>
      <c r="P31" s="408"/>
      <c r="Q31" s="408"/>
      <c r="R31" s="408"/>
      <c r="S31" s="408"/>
      <c r="T31" s="408"/>
      <c r="U31" s="401"/>
      <c r="V31" s="401"/>
      <c r="W31" s="401"/>
      <c r="X31" s="401"/>
      <c r="Y31" s="401"/>
      <c r="Z31" s="401"/>
      <c r="AA31" s="401"/>
      <c r="AB31" s="401"/>
      <c r="AC31" s="401"/>
      <c r="AD31" s="401"/>
      <c r="AE31" s="401"/>
      <c r="AF31" s="401"/>
      <c r="AG31" s="401"/>
      <c r="AH31" s="401"/>
      <c r="AI31" s="401"/>
      <c r="AJ31" s="401"/>
      <c r="AK31" s="401"/>
      <c r="AL31" s="401"/>
      <c r="AM31" s="401"/>
      <c r="AN31" s="401"/>
      <c r="AO31" s="401"/>
      <c r="AP31" s="190"/>
    </row>
    <row r="32" spans="2:42" s="5" customFormat="1" ht="15" customHeight="1" x14ac:dyDescent="0.15">
      <c r="B32" s="411"/>
      <c r="C32" s="403"/>
      <c r="D32" s="406"/>
      <c r="E32" s="406"/>
      <c r="F32" s="406"/>
      <c r="G32" s="406"/>
      <c r="H32" s="406"/>
      <c r="I32" s="406"/>
      <c r="J32" s="406"/>
      <c r="K32" s="406"/>
      <c r="L32" s="406"/>
      <c r="M32" s="407"/>
      <c r="N32" s="408"/>
      <c r="O32" s="408"/>
      <c r="P32" s="408"/>
      <c r="Q32" s="408"/>
      <c r="R32" s="408"/>
      <c r="S32" s="408"/>
      <c r="T32" s="408"/>
      <c r="U32" s="401"/>
      <c r="V32" s="401"/>
      <c r="W32" s="401"/>
      <c r="X32" s="401"/>
      <c r="Y32" s="401"/>
      <c r="Z32" s="401"/>
      <c r="AA32" s="401"/>
      <c r="AB32" s="401"/>
      <c r="AC32" s="401"/>
      <c r="AD32" s="401"/>
      <c r="AE32" s="401"/>
      <c r="AF32" s="401"/>
      <c r="AG32" s="401"/>
      <c r="AH32" s="401"/>
      <c r="AI32" s="401"/>
      <c r="AJ32" s="401"/>
      <c r="AK32" s="401"/>
      <c r="AL32" s="401"/>
      <c r="AM32" s="401"/>
      <c r="AN32" s="401"/>
      <c r="AO32" s="401"/>
      <c r="AP32" s="190"/>
    </row>
    <row r="33" spans="2:41" s="5" customFormat="1" x14ac:dyDescent="0.15">
      <c r="B33" s="278" t="s">
        <v>440</v>
      </c>
      <c r="C33" s="278"/>
      <c r="D33" s="220" t="s">
        <v>441</v>
      </c>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L33" s="231"/>
      <c r="AM33" s="231"/>
      <c r="AN33" s="231"/>
      <c r="AO33" s="231"/>
    </row>
    <row r="34" spans="2:41" s="5" customFormat="1" ht="9.75" customHeight="1" x14ac:dyDescent="0.15">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L34" s="231"/>
      <c r="AM34" s="231"/>
      <c r="AN34" s="231"/>
      <c r="AO34" s="231"/>
    </row>
    <row r="35" spans="2:41" s="5" customFormat="1" ht="15" customHeight="1" x14ac:dyDescent="0.15">
      <c r="B35" s="220" t="s">
        <v>442</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row>
    <row r="36" spans="2:41" s="5" customFormat="1" ht="15" customHeight="1" x14ac:dyDescent="0.15">
      <c r="B36" s="284" t="s">
        <v>433</v>
      </c>
      <c r="C36" s="284"/>
      <c r="D36" s="284"/>
      <c r="E36" s="284"/>
      <c r="F36" s="284"/>
      <c r="G36" s="284"/>
      <c r="H36" s="284"/>
      <c r="I36" s="284"/>
      <c r="J36" s="284" t="s">
        <v>443</v>
      </c>
      <c r="K36" s="284"/>
      <c r="L36" s="284"/>
      <c r="M36" s="284"/>
      <c r="N36" s="284"/>
      <c r="O36" s="284"/>
      <c r="P36" s="284"/>
      <c r="Q36" s="284"/>
      <c r="R36" s="284"/>
      <c r="S36" s="284"/>
      <c r="T36" s="284"/>
      <c r="U36" s="284"/>
      <c r="V36" s="284"/>
      <c r="W36" s="284"/>
      <c r="X36" s="284"/>
      <c r="Y36" s="284"/>
      <c r="Z36" s="284" t="s">
        <v>444</v>
      </c>
      <c r="AA36" s="284"/>
      <c r="AB36" s="284"/>
      <c r="AC36" s="284"/>
      <c r="AD36" s="284"/>
      <c r="AE36" s="284"/>
      <c r="AF36" s="284"/>
      <c r="AG36" s="284"/>
      <c r="AH36" s="284"/>
      <c r="AI36" s="284"/>
      <c r="AJ36" s="284"/>
      <c r="AK36" s="284"/>
      <c r="AL36" s="284"/>
      <c r="AM36" s="284"/>
      <c r="AN36" s="284"/>
      <c r="AO36" s="284"/>
    </row>
    <row r="37" spans="2:41" s="5" customFormat="1" ht="15" customHeight="1" x14ac:dyDescent="0.15">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row>
    <row r="38" spans="2:41" s="5" customFormat="1" ht="15" customHeight="1" x14ac:dyDescent="0.15">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row>
    <row r="39" spans="2:41" s="5" customFormat="1" ht="15" customHeight="1" x14ac:dyDescent="0.15">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row>
    <row r="40" spans="2:41" s="5" customFormat="1" ht="15" customHeight="1" x14ac:dyDescent="0.15">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row>
    <row r="41" spans="2:41" s="5" customFormat="1" ht="15" customHeight="1" x14ac:dyDescent="0.15">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row>
    <row r="42" spans="2:41" s="5" customFormat="1" ht="15" customHeight="1" x14ac:dyDescent="0.15">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row>
    <row r="43" spans="2:41" s="5" customFormat="1" ht="15" customHeight="1" x14ac:dyDescent="0.15">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row>
    <row r="44" spans="2:41" ht="14.25" customHeight="1" x14ac:dyDescent="0.15">
      <c r="B44" s="272" t="s">
        <v>445</v>
      </c>
      <c r="C44" s="272"/>
      <c r="D44" s="387" t="s">
        <v>446</v>
      </c>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row>
    <row r="45" spans="2:41" ht="14.25" customHeight="1" x14ac:dyDescent="0.15">
      <c r="B45" s="386"/>
      <c r="C45" s="386"/>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row>
    <row r="46" spans="2:41" ht="8.25" customHeight="1" x14ac:dyDescent="0.15">
      <c r="B46" s="216"/>
      <c r="C46" s="216"/>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row>
    <row r="47" spans="2:41" ht="15" customHeight="1" x14ac:dyDescent="0.15">
      <c r="B47" s="166" t="s">
        <v>447</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row>
    <row r="48" spans="2:41" s="5" customFormat="1" ht="15" customHeight="1" x14ac:dyDescent="0.15">
      <c r="B48" s="220" t="s">
        <v>448</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33" t="s">
        <v>449</v>
      </c>
      <c r="AN48" s="220"/>
    </row>
    <row r="49" spans="2:41" s="5" customFormat="1" ht="15" customHeight="1" x14ac:dyDescent="0.15">
      <c r="B49" s="261" t="s">
        <v>450</v>
      </c>
      <c r="C49" s="278"/>
      <c r="D49" s="278"/>
      <c r="E49" s="278"/>
      <c r="F49" s="278"/>
      <c r="G49" s="262"/>
      <c r="H49" s="261" t="s">
        <v>451</v>
      </c>
      <c r="I49" s="278"/>
      <c r="J49" s="278"/>
      <c r="K49" s="278"/>
      <c r="L49" s="324" t="s">
        <v>452</v>
      </c>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5"/>
      <c r="AJ49" s="261" t="s">
        <v>453</v>
      </c>
      <c r="AK49" s="278"/>
      <c r="AL49" s="278"/>
      <c r="AM49" s="278"/>
      <c r="AN49" s="278"/>
      <c r="AO49" s="262"/>
    </row>
    <row r="50" spans="2:41" s="5" customFormat="1" ht="15" customHeight="1" x14ac:dyDescent="0.15">
      <c r="B50" s="263"/>
      <c r="C50" s="322"/>
      <c r="D50" s="322"/>
      <c r="E50" s="322"/>
      <c r="F50" s="322"/>
      <c r="G50" s="264"/>
      <c r="H50" s="263"/>
      <c r="I50" s="322"/>
      <c r="J50" s="322"/>
      <c r="K50" s="264"/>
      <c r="L50" s="295" t="s">
        <v>454</v>
      </c>
      <c r="M50" s="296"/>
      <c r="N50" s="296"/>
      <c r="O50" s="297"/>
      <c r="P50" s="389" t="s">
        <v>455</v>
      </c>
      <c r="Q50" s="390"/>
      <c r="R50" s="390"/>
      <c r="S50" s="391"/>
      <c r="T50" s="333" t="s">
        <v>456</v>
      </c>
      <c r="U50" s="334"/>
      <c r="V50" s="334"/>
      <c r="W50" s="335"/>
      <c r="X50" s="298" t="s">
        <v>213</v>
      </c>
      <c r="Y50" s="299"/>
      <c r="Z50" s="299"/>
      <c r="AA50" s="300"/>
      <c r="AB50" s="392" t="s">
        <v>457</v>
      </c>
      <c r="AC50" s="393"/>
      <c r="AD50" s="393"/>
      <c r="AE50" s="393"/>
      <c r="AF50" s="393"/>
      <c r="AG50" s="393"/>
      <c r="AH50" s="393"/>
      <c r="AI50" s="394"/>
      <c r="AJ50" s="263"/>
      <c r="AK50" s="322"/>
      <c r="AL50" s="322"/>
      <c r="AM50" s="322"/>
      <c r="AN50" s="322"/>
      <c r="AO50" s="264"/>
    </row>
    <row r="51" spans="2:41" s="5" customFormat="1" ht="15" customHeight="1" x14ac:dyDescent="0.15">
      <c r="B51" s="263"/>
      <c r="C51" s="322"/>
      <c r="D51" s="322"/>
      <c r="E51" s="322"/>
      <c r="F51" s="322"/>
      <c r="G51" s="264"/>
      <c r="H51" s="395" t="s">
        <v>458</v>
      </c>
      <c r="I51" s="396"/>
      <c r="J51" s="396"/>
      <c r="K51" s="397"/>
      <c r="L51" s="298"/>
      <c r="M51" s="299"/>
      <c r="N51" s="299"/>
      <c r="O51" s="300"/>
      <c r="P51" s="389"/>
      <c r="Q51" s="390"/>
      <c r="R51" s="390"/>
      <c r="S51" s="391"/>
      <c r="T51" s="333"/>
      <c r="U51" s="334"/>
      <c r="V51" s="334"/>
      <c r="W51" s="335"/>
      <c r="X51" s="298"/>
      <c r="Y51" s="299"/>
      <c r="Z51" s="299"/>
      <c r="AA51" s="300"/>
      <c r="AB51" s="261" t="s">
        <v>51</v>
      </c>
      <c r="AC51" s="278"/>
      <c r="AD51" s="278"/>
      <c r="AE51" s="262"/>
      <c r="AF51" s="280" t="s">
        <v>459</v>
      </c>
      <c r="AG51" s="281"/>
      <c r="AH51" s="281"/>
      <c r="AI51" s="289"/>
      <c r="AJ51" s="263"/>
      <c r="AK51" s="322"/>
      <c r="AL51" s="322"/>
      <c r="AM51" s="322"/>
      <c r="AN51" s="322"/>
      <c r="AO51" s="264"/>
    </row>
    <row r="52" spans="2:41" s="5" customFormat="1" ht="15" customHeight="1" x14ac:dyDescent="0.15">
      <c r="B52" s="265"/>
      <c r="C52" s="279"/>
      <c r="D52" s="279"/>
      <c r="E52" s="279"/>
      <c r="F52" s="279"/>
      <c r="G52" s="266"/>
      <c r="H52" s="398"/>
      <c r="I52" s="399"/>
      <c r="J52" s="399"/>
      <c r="K52" s="400"/>
      <c r="L52" s="301" t="s">
        <v>460</v>
      </c>
      <c r="M52" s="302"/>
      <c r="N52" s="302"/>
      <c r="O52" s="303"/>
      <c r="P52" s="301" t="s">
        <v>461</v>
      </c>
      <c r="Q52" s="302"/>
      <c r="R52" s="302"/>
      <c r="S52" s="303"/>
      <c r="T52" s="265" t="s">
        <v>462</v>
      </c>
      <c r="U52" s="279"/>
      <c r="V52" s="279"/>
      <c r="W52" s="266"/>
      <c r="X52" s="265" t="s">
        <v>463</v>
      </c>
      <c r="Y52" s="279"/>
      <c r="Z52" s="279"/>
      <c r="AA52" s="266"/>
      <c r="AB52" s="265" t="s">
        <v>464</v>
      </c>
      <c r="AC52" s="279"/>
      <c r="AD52" s="279"/>
      <c r="AE52" s="266"/>
      <c r="AF52" s="265" t="s">
        <v>465</v>
      </c>
      <c r="AG52" s="279"/>
      <c r="AH52" s="279"/>
      <c r="AI52" s="266"/>
      <c r="AJ52" s="265"/>
      <c r="AK52" s="279"/>
      <c r="AL52" s="279"/>
      <c r="AM52" s="279"/>
      <c r="AN52" s="279"/>
      <c r="AO52" s="266"/>
    </row>
    <row r="53" spans="2:41" s="220" customFormat="1" ht="30" customHeight="1" x14ac:dyDescent="0.15">
      <c r="B53" s="373" t="s">
        <v>466</v>
      </c>
      <c r="C53" s="374"/>
      <c r="D53" s="374"/>
      <c r="E53" s="374"/>
      <c r="F53" s="374"/>
      <c r="G53" s="375"/>
      <c r="H53" s="376" t="str">
        <f>IF(L53="","",L53+P53+T53+X53+AB53+AF53)</f>
        <v/>
      </c>
      <c r="I53" s="377"/>
      <c r="J53" s="377"/>
      <c r="K53" s="378"/>
      <c r="L53" s="379"/>
      <c r="M53" s="380"/>
      <c r="N53" s="380"/>
      <c r="O53" s="381"/>
      <c r="P53" s="379"/>
      <c r="Q53" s="380"/>
      <c r="R53" s="380"/>
      <c r="S53" s="381"/>
      <c r="T53" s="379"/>
      <c r="U53" s="380"/>
      <c r="V53" s="380"/>
      <c r="W53" s="381"/>
      <c r="X53" s="344"/>
      <c r="Y53" s="345"/>
      <c r="Z53" s="345"/>
      <c r="AA53" s="346"/>
      <c r="AB53" s="344"/>
      <c r="AC53" s="345"/>
      <c r="AD53" s="345"/>
      <c r="AE53" s="346"/>
      <c r="AF53" s="344"/>
      <c r="AG53" s="345"/>
      <c r="AH53" s="345"/>
      <c r="AI53" s="346"/>
      <c r="AJ53" s="347"/>
      <c r="AK53" s="348"/>
      <c r="AL53" s="348"/>
      <c r="AM53" s="348"/>
      <c r="AN53" s="234" t="s">
        <v>467</v>
      </c>
      <c r="AO53" s="235"/>
    </row>
    <row r="54" spans="2:41" s="220" customFormat="1" ht="15" customHeight="1" x14ac:dyDescent="0.15">
      <c r="B54" s="349" t="s">
        <v>468</v>
      </c>
      <c r="C54" s="350"/>
      <c r="D54" s="350"/>
      <c r="E54" s="350"/>
      <c r="F54" s="350"/>
      <c r="G54" s="351"/>
      <c r="H54" s="355" t="str">
        <f>IF(L54="","",L54)</f>
        <v/>
      </c>
      <c r="I54" s="356"/>
      <c r="J54" s="356"/>
      <c r="K54" s="357"/>
      <c r="L54" s="355" t="str">
        <f>IF(AJ55="","",(ROUNDDOWN(AJ55*1/15,-3)))</f>
        <v/>
      </c>
      <c r="M54" s="356"/>
      <c r="N54" s="356"/>
      <c r="O54" s="357"/>
      <c r="P54" s="361"/>
      <c r="Q54" s="362"/>
      <c r="R54" s="362"/>
      <c r="S54" s="363"/>
      <c r="T54" s="361"/>
      <c r="U54" s="362"/>
      <c r="V54" s="362"/>
      <c r="W54" s="363"/>
      <c r="X54" s="367"/>
      <c r="Y54" s="368"/>
      <c r="Z54" s="368"/>
      <c r="AA54" s="369"/>
      <c r="AB54" s="367"/>
      <c r="AC54" s="368"/>
      <c r="AD54" s="368"/>
      <c r="AE54" s="369"/>
      <c r="AF54" s="367"/>
      <c r="AG54" s="368"/>
      <c r="AH54" s="368"/>
      <c r="AI54" s="369"/>
      <c r="AJ54" s="382" t="s">
        <v>469</v>
      </c>
      <c r="AK54" s="383"/>
      <c r="AL54" s="383"/>
      <c r="AM54" s="383"/>
      <c r="AN54" s="383"/>
      <c r="AO54" s="236"/>
    </row>
    <row r="55" spans="2:41" s="220" customFormat="1" ht="15" customHeight="1" thickBot="1" x14ac:dyDescent="0.2">
      <c r="B55" s="352"/>
      <c r="C55" s="353"/>
      <c r="D55" s="353"/>
      <c r="E55" s="353"/>
      <c r="F55" s="353"/>
      <c r="G55" s="354"/>
      <c r="H55" s="358"/>
      <c r="I55" s="359"/>
      <c r="J55" s="359"/>
      <c r="K55" s="360"/>
      <c r="L55" s="358"/>
      <c r="M55" s="359"/>
      <c r="N55" s="359"/>
      <c r="O55" s="360"/>
      <c r="P55" s="364"/>
      <c r="Q55" s="365"/>
      <c r="R55" s="365"/>
      <c r="S55" s="366"/>
      <c r="T55" s="364"/>
      <c r="U55" s="365"/>
      <c r="V55" s="365"/>
      <c r="W55" s="366"/>
      <c r="X55" s="370"/>
      <c r="Y55" s="371"/>
      <c r="Z55" s="371"/>
      <c r="AA55" s="372"/>
      <c r="AB55" s="370"/>
      <c r="AC55" s="371"/>
      <c r="AD55" s="371"/>
      <c r="AE55" s="372"/>
      <c r="AF55" s="370"/>
      <c r="AG55" s="371"/>
      <c r="AH55" s="371"/>
      <c r="AI55" s="372"/>
      <c r="AJ55" s="384"/>
      <c r="AK55" s="385"/>
      <c r="AL55" s="385"/>
      <c r="AM55" s="385"/>
      <c r="AN55" s="385"/>
      <c r="AO55" s="237" t="s">
        <v>470</v>
      </c>
    </row>
    <row r="56" spans="2:41" s="220" customFormat="1" ht="30" customHeight="1" thickTop="1" x14ac:dyDescent="0.15">
      <c r="B56" s="336" t="s">
        <v>79</v>
      </c>
      <c r="C56" s="337"/>
      <c r="D56" s="337"/>
      <c r="E56" s="337"/>
      <c r="F56" s="337"/>
      <c r="G56" s="338"/>
      <c r="H56" s="339" t="str">
        <f>IF(H53="","",SUM(L56:AI56))</f>
        <v/>
      </c>
      <c r="I56" s="340"/>
      <c r="J56" s="340"/>
      <c r="K56" s="341"/>
      <c r="L56" s="339" t="str">
        <f>IF(L53="","",SUM(L53,L54))</f>
        <v/>
      </c>
      <c r="M56" s="340"/>
      <c r="N56" s="340"/>
      <c r="O56" s="341"/>
      <c r="P56" s="339" t="str">
        <f>IF(P53="","",SUM(P53))</f>
        <v/>
      </c>
      <c r="Q56" s="340"/>
      <c r="R56" s="340"/>
      <c r="S56" s="341"/>
      <c r="T56" s="339" t="str">
        <f>IF(T53="","",SUM(T53))</f>
        <v/>
      </c>
      <c r="U56" s="340"/>
      <c r="V56" s="340"/>
      <c r="W56" s="341"/>
      <c r="X56" s="339" t="str">
        <f>IF(X53="","",SUM(X53))</f>
        <v/>
      </c>
      <c r="Y56" s="340"/>
      <c r="Z56" s="340"/>
      <c r="AA56" s="341"/>
      <c r="AB56" s="339" t="str">
        <f>IF(AB53="","",SUM(AB53))</f>
        <v/>
      </c>
      <c r="AC56" s="340"/>
      <c r="AD56" s="340"/>
      <c r="AE56" s="341"/>
      <c r="AF56" s="339" t="str">
        <f>IF(AF53="","",SUM(AF53))</f>
        <v/>
      </c>
      <c r="AG56" s="340"/>
      <c r="AH56" s="340"/>
      <c r="AI56" s="341"/>
      <c r="AJ56" s="319"/>
      <c r="AK56" s="320"/>
      <c r="AL56" s="320"/>
      <c r="AM56" s="320"/>
      <c r="AN56" s="320"/>
      <c r="AO56" s="321"/>
    </row>
    <row r="57" spans="2:41" s="220" customFormat="1" ht="15" customHeight="1" x14ac:dyDescent="0.15">
      <c r="B57" s="278" t="s">
        <v>265</v>
      </c>
      <c r="C57" s="278"/>
      <c r="D57" s="224" t="s">
        <v>471</v>
      </c>
      <c r="E57" s="218"/>
      <c r="F57" s="218"/>
      <c r="G57" s="218"/>
      <c r="H57" s="218"/>
      <c r="I57" s="218"/>
      <c r="J57" s="218"/>
      <c r="K57" s="218"/>
      <c r="L57" s="218"/>
      <c r="M57" s="218"/>
      <c r="N57" s="238"/>
      <c r="O57" s="238"/>
      <c r="P57" s="238"/>
      <c r="Q57" s="238"/>
      <c r="R57" s="238"/>
      <c r="S57" s="238"/>
      <c r="T57" s="238"/>
      <c r="U57" s="238"/>
      <c r="V57" s="238"/>
      <c r="W57" s="238"/>
      <c r="X57" s="238"/>
      <c r="Y57" s="238"/>
      <c r="Z57" s="239"/>
      <c r="AA57" s="239"/>
      <c r="AB57" s="239"/>
      <c r="AC57" s="239"/>
      <c r="AD57" s="239"/>
      <c r="AE57" s="239"/>
      <c r="AF57" s="239"/>
      <c r="AG57" s="239"/>
      <c r="AH57" s="239"/>
      <c r="AI57" s="239"/>
      <c r="AJ57" s="239"/>
      <c r="AK57" s="239"/>
      <c r="AL57" s="218"/>
      <c r="AM57" s="218"/>
      <c r="AN57" s="218"/>
      <c r="AO57" s="218"/>
    </row>
    <row r="58" spans="2:41" s="5" customFormat="1" ht="15" customHeight="1" x14ac:dyDescent="0.15">
      <c r="B58" s="8"/>
    </row>
    <row r="59" spans="2:41" s="5" customFormat="1" ht="15" customHeight="1" x14ac:dyDescent="0.15">
      <c r="B59" s="220" t="s">
        <v>472</v>
      </c>
    </row>
    <row r="60" spans="2:41" s="5" customFormat="1" ht="15" customHeight="1" x14ac:dyDescent="0.15">
      <c r="B60" s="261"/>
      <c r="C60" s="278"/>
      <c r="D60" s="278"/>
      <c r="E60" s="278"/>
      <c r="F60" s="278"/>
      <c r="G60" s="278"/>
      <c r="H60" s="278"/>
      <c r="I60" s="278"/>
      <c r="J60" s="278"/>
      <c r="K60" s="278"/>
      <c r="L60" s="278"/>
      <c r="M60" s="278"/>
      <c r="N60" s="278"/>
      <c r="O60" s="278"/>
      <c r="P60" s="278"/>
      <c r="Q60" s="262"/>
      <c r="R60" s="261" t="s">
        <v>405</v>
      </c>
      <c r="S60" s="278"/>
      <c r="T60" s="278"/>
      <c r="U60" s="323" t="s">
        <v>452</v>
      </c>
      <c r="V60" s="324"/>
      <c r="W60" s="324"/>
      <c r="X60" s="324"/>
      <c r="Y60" s="324"/>
      <c r="Z60" s="324"/>
      <c r="AA60" s="324"/>
      <c r="AB60" s="324"/>
      <c r="AC60" s="324"/>
      <c r="AD60" s="324"/>
      <c r="AE60" s="324"/>
      <c r="AF60" s="325"/>
      <c r="AG60" s="326" t="s">
        <v>473</v>
      </c>
      <c r="AH60" s="326"/>
      <c r="AI60" s="326"/>
      <c r="AJ60" s="326"/>
      <c r="AK60" s="326"/>
    </row>
    <row r="61" spans="2:41" s="5" customFormat="1" ht="15" customHeight="1" x14ac:dyDescent="0.15">
      <c r="B61" s="263"/>
      <c r="C61" s="322"/>
      <c r="D61" s="322"/>
      <c r="E61" s="322"/>
      <c r="F61" s="322"/>
      <c r="G61" s="322"/>
      <c r="H61" s="322"/>
      <c r="I61" s="322"/>
      <c r="J61" s="322"/>
      <c r="K61" s="322"/>
      <c r="L61" s="322"/>
      <c r="M61" s="322"/>
      <c r="N61" s="322"/>
      <c r="O61" s="322"/>
      <c r="P61" s="322"/>
      <c r="Q61" s="264"/>
      <c r="R61" s="263"/>
      <c r="S61" s="322"/>
      <c r="T61" s="322"/>
      <c r="U61" s="326" t="s">
        <v>454</v>
      </c>
      <c r="V61" s="326"/>
      <c r="W61" s="326"/>
      <c r="X61" s="328" t="s">
        <v>455</v>
      </c>
      <c r="Y61" s="328"/>
      <c r="Z61" s="328"/>
      <c r="AA61" s="330" t="s">
        <v>456</v>
      </c>
      <c r="AB61" s="331"/>
      <c r="AC61" s="332"/>
      <c r="AD61" s="326" t="s">
        <v>213</v>
      </c>
      <c r="AE61" s="326"/>
      <c r="AF61" s="326"/>
      <c r="AG61" s="326"/>
      <c r="AH61" s="326"/>
      <c r="AI61" s="326"/>
      <c r="AJ61" s="326"/>
      <c r="AK61" s="326"/>
    </row>
    <row r="62" spans="2:41" s="5" customFormat="1" ht="15" customHeight="1" x14ac:dyDescent="0.15">
      <c r="B62" s="263"/>
      <c r="C62" s="322"/>
      <c r="D62" s="322"/>
      <c r="E62" s="322"/>
      <c r="F62" s="322"/>
      <c r="G62" s="322"/>
      <c r="H62" s="322"/>
      <c r="I62" s="322"/>
      <c r="J62" s="322"/>
      <c r="K62" s="322"/>
      <c r="L62" s="322"/>
      <c r="M62" s="322"/>
      <c r="N62" s="322"/>
      <c r="O62" s="322"/>
      <c r="P62" s="322"/>
      <c r="Q62" s="264"/>
      <c r="R62" s="298" t="s">
        <v>474</v>
      </c>
      <c r="S62" s="322"/>
      <c r="T62" s="322"/>
      <c r="U62" s="327"/>
      <c r="V62" s="327"/>
      <c r="W62" s="327"/>
      <c r="X62" s="329"/>
      <c r="Y62" s="329"/>
      <c r="Z62" s="329"/>
      <c r="AA62" s="333"/>
      <c r="AB62" s="334"/>
      <c r="AC62" s="335"/>
      <c r="AD62" s="327"/>
      <c r="AE62" s="327"/>
      <c r="AF62" s="327"/>
      <c r="AG62" s="326"/>
      <c r="AH62" s="326"/>
      <c r="AI62" s="326"/>
      <c r="AJ62" s="326"/>
      <c r="AK62" s="326"/>
    </row>
    <row r="63" spans="2:41" s="5" customFormat="1" ht="15" customHeight="1" x14ac:dyDescent="0.15">
      <c r="B63" s="265"/>
      <c r="C63" s="279"/>
      <c r="D63" s="279"/>
      <c r="E63" s="279"/>
      <c r="F63" s="279"/>
      <c r="G63" s="279"/>
      <c r="H63" s="279"/>
      <c r="I63" s="279"/>
      <c r="J63" s="279"/>
      <c r="K63" s="279"/>
      <c r="L63" s="279"/>
      <c r="M63" s="279"/>
      <c r="N63" s="279"/>
      <c r="O63" s="279"/>
      <c r="P63" s="279"/>
      <c r="Q63" s="266"/>
      <c r="R63" s="265"/>
      <c r="S63" s="279"/>
      <c r="T63" s="279"/>
      <c r="U63" s="265" t="s">
        <v>475</v>
      </c>
      <c r="V63" s="279"/>
      <c r="W63" s="279"/>
      <c r="X63" s="265" t="s">
        <v>476</v>
      </c>
      <c r="Y63" s="279"/>
      <c r="Z63" s="266"/>
      <c r="AA63" s="342" t="s">
        <v>477</v>
      </c>
      <c r="AB63" s="342"/>
      <c r="AC63" s="343"/>
      <c r="AD63" s="265" t="s">
        <v>478</v>
      </c>
      <c r="AE63" s="279"/>
      <c r="AF63" s="279"/>
      <c r="AG63" s="326"/>
      <c r="AH63" s="326"/>
      <c r="AI63" s="326"/>
      <c r="AJ63" s="326"/>
      <c r="AK63" s="326"/>
    </row>
    <row r="64" spans="2:41" s="5" customFormat="1" ht="15" customHeight="1" x14ac:dyDescent="0.15">
      <c r="B64" s="261" t="s">
        <v>479</v>
      </c>
      <c r="C64" s="278"/>
      <c r="D64" s="278"/>
      <c r="E64" s="278"/>
      <c r="F64" s="278"/>
      <c r="G64" s="278"/>
      <c r="H64" s="278"/>
      <c r="I64" s="278"/>
      <c r="J64" s="278"/>
      <c r="K64" s="278"/>
      <c r="L64" s="278"/>
      <c r="M64" s="278"/>
      <c r="N64" s="278"/>
      <c r="O64" s="278"/>
      <c r="P64" s="278"/>
      <c r="Q64" s="262"/>
      <c r="R64" s="304" t="str">
        <f>IF(U64="","",U64+AA64)</f>
        <v/>
      </c>
      <c r="S64" s="305"/>
      <c r="T64" s="305"/>
      <c r="U64" s="308"/>
      <c r="V64" s="309"/>
      <c r="W64" s="309"/>
      <c r="X64" s="312"/>
      <c r="Y64" s="313"/>
      <c r="Z64" s="314"/>
      <c r="AA64" s="318"/>
      <c r="AB64" s="318"/>
      <c r="AC64" s="318"/>
      <c r="AD64" s="312"/>
      <c r="AE64" s="313"/>
      <c r="AF64" s="314"/>
      <c r="AG64" s="291" t="str">
        <f>IF(R64="","",IF(R64&gt;H56*0.4%,"否","適"))</f>
        <v/>
      </c>
      <c r="AH64" s="291"/>
      <c r="AI64" s="291"/>
      <c r="AJ64" s="291"/>
      <c r="AK64" s="291"/>
    </row>
    <row r="65" spans="2:41" s="5" customFormat="1" ht="15" customHeight="1" x14ac:dyDescent="0.15">
      <c r="B65" s="265"/>
      <c r="C65" s="279"/>
      <c r="D65" s="279"/>
      <c r="E65" s="279"/>
      <c r="F65" s="279"/>
      <c r="G65" s="279"/>
      <c r="H65" s="279"/>
      <c r="I65" s="279"/>
      <c r="J65" s="279"/>
      <c r="K65" s="279"/>
      <c r="L65" s="279"/>
      <c r="M65" s="279"/>
      <c r="N65" s="279"/>
      <c r="O65" s="279"/>
      <c r="P65" s="279"/>
      <c r="Q65" s="266"/>
      <c r="R65" s="306"/>
      <c r="S65" s="307"/>
      <c r="T65" s="307"/>
      <c r="U65" s="310"/>
      <c r="V65" s="311"/>
      <c r="W65" s="311"/>
      <c r="X65" s="315"/>
      <c r="Y65" s="316"/>
      <c r="Z65" s="317"/>
      <c r="AA65" s="318"/>
      <c r="AB65" s="318"/>
      <c r="AC65" s="318"/>
      <c r="AD65" s="315"/>
      <c r="AE65" s="316"/>
      <c r="AF65" s="317"/>
      <c r="AG65" s="291"/>
      <c r="AH65" s="291"/>
      <c r="AI65" s="291"/>
      <c r="AJ65" s="291"/>
      <c r="AK65" s="291"/>
    </row>
    <row r="66" spans="2:41" s="5" customFormat="1" ht="15" customHeight="1" x14ac:dyDescent="0.15">
      <c r="B66" s="8"/>
    </row>
    <row r="67" spans="2:41" s="5" customFormat="1" ht="15" customHeight="1" x14ac:dyDescent="0.15">
      <c r="B67" s="220" t="s">
        <v>480</v>
      </c>
    </row>
    <row r="68" spans="2:41" s="5" customFormat="1" ht="15" customHeight="1" x14ac:dyDescent="0.15">
      <c r="B68" s="292"/>
      <c r="C68" s="293"/>
      <c r="D68" s="293"/>
      <c r="E68" s="293"/>
      <c r="F68" s="293"/>
      <c r="G68" s="293"/>
      <c r="H68" s="293"/>
      <c r="I68" s="293"/>
      <c r="J68" s="293"/>
      <c r="K68" s="294"/>
      <c r="L68" s="292" t="s">
        <v>481</v>
      </c>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4"/>
    </row>
    <row r="69" spans="2:41" s="5" customFormat="1" x14ac:dyDescent="0.15">
      <c r="B69" s="295" t="s">
        <v>479</v>
      </c>
      <c r="C69" s="296"/>
      <c r="D69" s="296"/>
      <c r="E69" s="296"/>
      <c r="F69" s="296"/>
      <c r="G69" s="296"/>
      <c r="H69" s="296"/>
      <c r="I69" s="296"/>
      <c r="J69" s="296"/>
      <c r="K69" s="297"/>
      <c r="L69" s="295"/>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7"/>
    </row>
    <row r="70" spans="2:41" s="5" customFormat="1" x14ac:dyDescent="0.15">
      <c r="B70" s="298"/>
      <c r="C70" s="299"/>
      <c r="D70" s="299"/>
      <c r="E70" s="299"/>
      <c r="F70" s="299"/>
      <c r="G70" s="299"/>
      <c r="H70" s="299"/>
      <c r="I70" s="299"/>
      <c r="J70" s="299"/>
      <c r="K70" s="300"/>
      <c r="L70" s="298"/>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300"/>
    </row>
    <row r="71" spans="2:41" s="5" customFormat="1" x14ac:dyDescent="0.15">
      <c r="B71" s="301"/>
      <c r="C71" s="302"/>
      <c r="D71" s="302"/>
      <c r="E71" s="302"/>
      <c r="F71" s="302"/>
      <c r="G71" s="302"/>
      <c r="H71" s="302"/>
      <c r="I71" s="302"/>
      <c r="J71" s="302"/>
      <c r="K71" s="303"/>
      <c r="L71" s="301"/>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3"/>
    </row>
    <row r="72" spans="2:41" s="220" customFormat="1" ht="15" customHeight="1" x14ac:dyDescent="0.15">
      <c r="B72" s="21"/>
    </row>
    <row r="73" spans="2:41" ht="15" customHeight="1" x14ac:dyDescent="0.15">
      <c r="B73" s="166" t="s">
        <v>482</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row>
    <row r="74" spans="2:41" s="164" customFormat="1" ht="15" customHeight="1" x14ac:dyDescent="0.15">
      <c r="B74" s="261" t="s">
        <v>97</v>
      </c>
      <c r="C74" s="278"/>
      <c r="D74" s="278"/>
      <c r="E74" s="278"/>
      <c r="F74" s="278"/>
      <c r="G74" s="278"/>
      <c r="H74" s="278"/>
      <c r="I74" s="262"/>
      <c r="J74" s="261"/>
      <c r="K74" s="278"/>
      <c r="L74" s="278"/>
      <c r="M74" s="278"/>
      <c r="N74" s="278"/>
      <c r="O74" s="278"/>
      <c r="P74" s="278"/>
      <c r="Q74" s="278"/>
      <c r="R74" s="278"/>
      <c r="S74" s="278"/>
      <c r="T74" s="262"/>
      <c r="U74" s="261" t="s">
        <v>483</v>
      </c>
      <c r="V74" s="278"/>
      <c r="W74" s="278"/>
      <c r="X74" s="278"/>
      <c r="Y74" s="278"/>
      <c r="Z74" s="278"/>
      <c r="AA74" s="278"/>
      <c r="AB74" s="262"/>
      <c r="AC74" s="284"/>
      <c r="AD74" s="284"/>
      <c r="AE74" s="284"/>
      <c r="AF74" s="284"/>
      <c r="AG74" s="284"/>
      <c r="AH74" s="284"/>
      <c r="AI74" s="284"/>
      <c r="AJ74" s="284"/>
      <c r="AK74" s="284"/>
      <c r="AL74" s="284"/>
      <c r="AM74" s="284"/>
      <c r="AN74" s="284"/>
      <c r="AO74" s="284"/>
    </row>
    <row r="75" spans="2:41" s="164" customFormat="1" ht="15" customHeight="1" x14ac:dyDescent="0.15">
      <c r="B75" s="265"/>
      <c r="C75" s="279"/>
      <c r="D75" s="279"/>
      <c r="E75" s="279"/>
      <c r="F75" s="279"/>
      <c r="G75" s="279"/>
      <c r="H75" s="279"/>
      <c r="I75" s="266"/>
      <c r="J75" s="265"/>
      <c r="K75" s="279"/>
      <c r="L75" s="279"/>
      <c r="M75" s="279"/>
      <c r="N75" s="279"/>
      <c r="O75" s="279"/>
      <c r="P75" s="279"/>
      <c r="Q75" s="279"/>
      <c r="R75" s="279"/>
      <c r="S75" s="279"/>
      <c r="T75" s="266"/>
      <c r="U75" s="265"/>
      <c r="V75" s="279"/>
      <c r="W75" s="279"/>
      <c r="X75" s="279"/>
      <c r="Y75" s="279"/>
      <c r="Z75" s="279"/>
      <c r="AA75" s="279"/>
      <c r="AB75" s="266"/>
      <c r="AC75" s="284"/>
      <c r="AD75" s="284"/>
      <c r="AE75" s="284"/>
      <c r="AF75" s="284"/>
      <c r="AG75" s="284"/>
      <c r="AH75" s="284"/>
      <c r="AI75" s="284"/>
      <c r="AJ75" s="284"/>
      <c r="AK75" s="284"/>
      <c r="AL75" s="284"/>
      <c r="AM75" s="284"/>
      <c r="AN75" s="284"/>
      <c r="AO75" s="284"/>
    </row>
    <row r="76" spans="2:41" s="164" customFormat="1" ht="15" customHeight="1" x14ac:dyDescent="0.15">
      <c r="B76" s="261" t="s">
        <v>484</v>
      </c>
      <c r="C76" s="278"/>
      <c r="D76" s="278"/>
      <c r="E76" s="278"/>
      <c r="F76" s="278"/>
      <c r="G76" s="278"/>
      <c r="H76" s="278"/>
      <c r="I76" s="262"/>
      <c r="J76" s="261"/>
      <c r="K76" s="278"/>
      <c r="L76" s="278"/>
      <c r="M76" s="278"/>
      <c r="N76" s="278"/>
      <c r="O76" s="278"/>
      <c r="P76" s="278"/>
      <c r="Q76" s="278"/>
      <c r="R76" s="278"/>
      <c r="S76" s="278"/>
      <c r="T76" s="262"/>
      <c r="U76" s="280" t="s">
        <v>485</v>
      </c>
      <c r="V76" s="281"/>
      <c r="W76" s="281"/>
      <c r="X76" s="281"/>
      <c r="Y76" s="281"/>
      <c r="Z76" s="281"/>
      <c r="AA76" s="281"/>
      <c r="AB76" s="289"/>
      <c r="AC76" s="280" t="s">
        <v>486</v>
      </c>
      <c r="AD76" s="281"/>
      <c r="AE76" s="278"/>
      <c r="AF76" s="278"/>
      <c r="AG76" s="278"/>
      <c r="AH76" s="278"/>
      <c r="AI76" s="278"/>
      <c r="AJ76" s="278"/>
      <c r="AK76" s="278"/>
      <c r="AL76" s="278"/>
      <c r="AM76" s="278"/>
      <c r="AN76" s="278"/>
      <c r="AO76" s="262"/>
    </row>
    <row r="77" spans="2:41" s="164" customFormat="1" ht="15" customHeight="1" x14ac:dyDescent="0.15">
      <c r="B77" s="265"/>
      <c r="C77" s="279"/>
      <c r="D77" s="279"/>
      <c r="E77" s="279"/>
      <c r="F77" s="279"/>
      <c r="G77" s="279"/>
      <c r="H77" s="279"/>
      <c r="I77" s="266"/>
      <c r="J77" s="265"/>
      <c r="K77" s="279"/>
      <c r="L77" s="279"/>
      <c r="M77" s="279"/>
      <c r="N77" s="279"/>
      <c r="O77" s="279"/>
      <c r="P77" s="279"/>
      <c r="Q77" s="279"/>
      <c r="R77" s="279"/>
      <c r="S77" s="279"/>
      <c r="T77" s="266"/>
      <c r="U77" s="285"/>
      <c r="V77" s="286"/>
      <c r="W77" s="286"/>
      <c r="X77" s="286"/>
      <c r="Y77" s="286"/>
      <c r="Z77" s="286"/>
      <c r="AA77" s="286"/>
      <c r="AB77" s="290"/>
      <c r="AC77" s="285" t="s">
        <v>487</v>
      </c>
      <c r="AD77" s="286"/>
      <c r="AE77" s="279"/>
      <c r="AF77" s="279"/>
      <c r="AG77" s="279"/>
      <c r="AH77" s="279"/>
      <c r="AI77" s="279"/>
      <c r="AJ77" s="279"/>
      <c r="AK77" s="279"/>
      <c r="AL77" s="279"/>
      <c r="AM77" s="279"/>
      <c r="AN77" s="279"/>
      <c r="AO77" s="266"/>
    </row>
    <row r="78" spans="2:41" s="5" customFormat="1" ht="15" customHeight="1" x14ac:dyDescent="0.15">
      <c r="B78" s="261" t="s">
        <v>488</v>
      </c>
      <c r="C78" s="278"/>
      <c r="D78" s="278"/>
      <c r="E78" s="278"/>
      <c r="F78" s="278"/>
      <c r="G78" s="278"/>
      <c r="H78" s="278"/>
      <c r="I78" s="262"/>
      <c r="J78" s="280" t="s">
        <v>489</v>
      </c>
      <c r="K78" s="281"/>
      <c r="L78" s="282"/>
      <c r="M78" s="282"/>
      <c r="N78" s="282"/>
      <c r="O78" s="282"/>
      <c r="P78" s="282"/>
      <c r="Q78" s="282"/>
      <c r="R78" s="282"/>
      <c r="S78" s="282"/>
      <c r="T78" s="283"/>
      <c r="U78" s="284" t="s">
        <v>490</v>
      </c>
      <c r="V78" s="284"/>
      <c r="W78" s="284"/>
      <c r="X78" s="284"/>
      <c r="Y78" s="284"/>
      <c r="Z78" s="284"/>
      <c r="AA78" s="284"/>
      <c r="AB78" s="284"/>
      <c r="AC78" s="280" t="s">
        <v>486</v>
      </c>
      <c r="AD78" s="281"/>
      <c r="AE78" s="278"/>
      <c r="AF78" s="278"/>
      <c r="AG78" s="278"/>
      <c r="AH78" s="278"/>
      <c r="AI78" s="278"/>
      <c r="AJ78" s="278"/>
      <c r="AK78" s="278"/>
      <c r="AL78" s="278"/>
      <c r="AM78" s="278"/>
      <c r="AN78" s="278"/>
      <c r="AO78" s="262"/>
    </row>
    <row r="79" spans="2:41" s="5" customFormat="1" ht="15" customHeight="1" x14ac:dyDescent="0.15">
      <c r="B79" s="265"/>
      <c r="C79" s="279"/>
      <c r="D79" s="279"/>
      <c r="E79" s="279"/>
      <c r="F79" s="279"/>
      <c r="G79" s="279"/>
      <c r="H79" s="279"/>
      <c r="I79" s="266"/>
      <c r="J79" s="285" t="s">
        <v>491</v>
      </c>
      <c r="K79" s="286"/>
      <c r="L79" s="287"/>
      <c r="M79" s="287"/>
      <c r="N79" s="287"/>
      <c r="O79" s="287"/>
      <c r="P79" s="287"/>
      <c r="Q79" s="287"/>
      <c r="R79" s="287"/>
      <c r="S79" s="287"/>
      <c r="T79" s="288"/>
      <c r="U79" s="284"/>
      <c r="V79" s="284"/>
      <c r="W79" s="284"/>
      <c r="X79" s="284"/>
      <c r="Y79" s="284"/>
      <c r="Z79" s="284"/>
      <c r="AA79" s="284"/>
      <c r="AB79" s="284"/>
      <c r="AC79" s="285" t="s">
        <v>487</v>
      </c>
      <c r="AD79" s="286"/>
      <c r="AE79" s="279"/>
      <c r="AF79" s="279"/>
      <c r="AG79" s="279"/>
      <c r="AH79" s="279"/>
      <c r="AI79" s="279"/>
      <c r="AJ79" s="279"/>
      <c r="AK79" s="279"/>
      <c r="AL79" s="279"/>
      <c r="AM79" s="279"/>
      <c r="AN79" s="279"/>
      <c r="AO79" s="266"/>
    </row>
    <row r="80" spans="2:41" s="5" customFormat="1" ht="15" customHeight="1" x14ac:dyDescent="0.15">
      <c r="B80" s="8"/>
    </row>
    <row r="81" spans="2:41" s="5" customFormat="1" ht="12" customHeight="1" x14ac:dyDescent="0.15">
      <c r="B81" s="260" t="s">
        <v>492</v>
      </c>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row>
    <row r="82" spans="2:41" s="5" customFormat="1" ht="12" customHeight="1" x14ac:dyDescent="0.15">
      <c r="B82" s="261" t="s">
        <v>493</v>
      </c>
      <c r="C82" s="262"/>
      <c r="D82" s="267" t="s">
        <v>494</v>
      </c>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row>
    <row r="83" spans="2:41" s="5" customFormat="1" ht="12" customHeight="1" x14ac:dyDescent="0.15">
      <c r="B83" s="263"/>
      <c r="C83" s="264"/>
      <c r="D83" s="267"/>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row>
    <row r="84" spans="2:41" s="5" customFormat="1" ht="15" customHeight="1" x14ac:dyDescent="0.15">
      <c r="B84" s="263"/>
      <c r="C84" s="264"/>
      <c r="D84" s="269" t="s">
        <v>495</v>
      </c>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67"/>
    </row>
    <row r="85" spans="2:41" s="5" customFormat="1" ht="12" customHeight="1" x14ac:dyDescent="0.15">
      <c r="B85" s="263"/>
      <c r="C85" s="264"/>
      <c r="D85" s="271"/>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3"/>
    </row>
    <row r="86" spans="2:41" s="5" customFormat="1" ht="12" customHeight="1" x14ac:dyDescent="0.15">
      <c r="B86" s="265"/>
      <c r="C86" s="266"/>
      <c r="D86" s="274"/>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6"/>
    </row>
    <row r="87" spans="2:41" s="5" customFormat="1" ht="12" customHeight="1" x14ac:dyDescent="0.15">
      <c r="B87" s="223" t="s">
        <v>496</v>
      </c>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row>
    <row r="88" spans="2:41" s="5" customFormat="1" ht="7.5" customHeight="1" x14ac:dyDescent="0.15">
      <c r="B88" s="224"/>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row>
    <row r="89" spans="2:41" s="220" customFormat="1" ht="15" customHeight="1" x14ac:dyDescent="0.15">
      <c r="B89" s="220" t="s">
        <v>497</v>
      </c>
    </row>
    <row r="90" spans="2:41" s="220" customFormat="1" ht="15" customHeight="1" x14ac:dyDescent="0.15">
      <c r="B90" s="220" t="s">
        <v>498</v>
      </c>
    </row>
    <row r="91" spans="2:41" s="220" customFormat="1" ht="15" customHeight="1" x14ac:dyDescent="0.15">
      <c r="B91" s="220" t="s">
        <v>499</v>
      </c>
    </row>
    <row r="92" spans="2:41" s="220" customFormat="1" ht="15" customHeight="1" x14ac:dyDescent="0.15">
      <c r="B92" s="220" t="s">
        <v>500</v>
      </c>
    </row>
    <row r="93" spans="2:41" s="220" customFormat="1" ht="15" customHeight="1" x14ac:dyDescent="0.15">
      <c r="B93" s="220" t="s">
        <v>501</v>
      </c>
    </row>
    <row r="94" spans="2:41" s="220" customFormat="1" ht="15" customHeight="1" x14ac:dyDescent="0.15">
      <c r="B94" s="220" t="s">
        <v>502</v>
      </c>
    </row>
    <row r="95" spans="2:41" s="220" customFormat="1" ht="15" customHeight="1" x14ac:dyDescent="0.15">
      <c r="C95" s="220" t="s">
        <v>503</v>
      </c>
    </row>
    <row r="96" spans="2:41" s="220" customFormat="1" ht="15" customHeight="1" x14ac:dyDescent="0.15">
      <c r="C96" s="220" t="s">
        <v>504</v>
      </c>
    </row>
    <row r="97" spans="2:41" s="220" customFormat="1" ht="15" customHeight="1" x14ac:dyDescent="0.15">
      <c r="C97" s="220" t="s">
        <v>505</v>
      </c>
    </row>
    <row r="98" spans="2:41" s="220" customFormat="1" ht="15" customHeight="1" x14ac:dyDescent="0.15">
      <c r="C98" s="220" t="s">
        <v>506</v>
      </c>
    </row>
    <row r="99" spans="2:41" s="220" customFormat="1" ht="24.75" customHeight="1" x14ac:dyDescent="0.15">
      <c r="C99" s="277" t="s">
        <v>507</v>
      </c>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row>
    <row r="100" spans="2:41" s="220" customFormat="1" ht="44.25" customHeight="1" x14ac:dyDescent="0.15">
      <c r="B100" s="259" t="s">
        <v>508</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row>
    <row r="101" spans="2:41" s="220" customFormat="1" ht="15" customHeight="1" x14ac:dyDescent="0.15">
      <c r="B101" s="220" t="s">
        <v>509</v>
      </c>
    </row>
    <row r="102" spans="2:41" s="220" customFormat="1" ht="15" customHeight="1" x14ac:dyDescent="0.15">
      <c r="B102" s="220" t="s">
        <v>510</v>
      </c>
    </row>
    <row r="103" spans="2:41" s="220" customFormat="1" ht="15" customHeight="1" x14ac:dyDescent="0.15">
      <c r="B103" s="220" t="s">
        <v>511</v>
      </c>
    </row>
    <row r="104" spans="2:41" s="220" customFormat="1" ht="15" customHeight="1" x14ac:dyDescent="0.15">
      <c r="B104" s="220" t="s">
        <v>512</v>
      </c>
    </row>
  </sheetData>
  <mergeCells count="191">
    <mergeCell ref="B2:AO2"/>
    <mergeCell ref="B4:C6"/>
    <mergeCell ref="D4:J6"/>
    <mergeCell ref="K4:L6"/>
    <mergeCell ref="M4:S6"/>
    <mergeCell ref="B7:C7"/>
    <mergeCell ref="B11:G12"/>
    <mergeCell ref="H11:M12"/>
    <mergeCell ref="N11:S12"/>
    <mergeCell ref="T11:Z12"/>
    <mergeCell ref="AA11:AG12"/>
    <mergeCell ref="AH11:AO12"/>
    <mergeCell ref="B9:G10"/>
    <mergeCell ref="H9:M10"/>
    <mergeCell ref="N9:S10"/>
    <mergeCell ref="T9:Z10"/>
    <mergeCell ref="AA9:AG10"/>
    <mergeCell ref="AH9:AO10"/>
    <mergeCell ref="V14:AN14"/>
    <mergeCell ref="B15:M16"/>
    <mergeCell ref="N15:T16"/>
    <mergeCell ref="U15:AA15"/>
    <mergeCell ref="AB15:AH15"/>
    <mergeCell ref="AI15:AO15"/>
    <mergeCell ref="U16:AA16"/>
    <mergeCell ref="AB16:AH16"/>
    <mergeCell ref="AI16:AO16"/>
    <mergeCell ref="B17:B24"/>
    <mergeCell ref="C17:C18"/>
    <mergeCell ref="D17:M18"/>
    <mergeCell ref="N17:T18"/>
    <mergeCell ref="U17:AA18"/>
    <mergeCell ref="AB17:AH18"/>
    <mergeCell ref="C21:C22"/>
    <mergeCell ref="D21:M22"/>
    <mergeCell ref="N21:T22"/>
    <mergeCell ref="U21:AA22"/>
    <mergeCell ref="AB21:AH22"/>
    <mergeCell ref="AI21:AO22"/>
    <mergeCell ref="C23:C24"/>
    <mergeCell ref="D23:M24"/>
    <mergeCell ref="N23:T24"/>
    <mergeCell ref="U23:AA24"/>
    <mergeCell ref="AB23:AH24"/>
    <mergeCell ref="AI23:AO24"/>
    <mergeCell ref="AI17:AO18"/>
    <mergeCell ref="C19:C20"/>
    <mergeCell ref="D19:M20"/>
    <mergeCell ref="N19:T20"/>
    <mergeCell ref="U19:AA20"/>
    <mergeCell ref="AB19:AH20"/>
    <mergeCell ref="AI19:AO20"/>
    <mergeCell ref="B25:B32"/>
    <mergeCell ref="C25:C26"/>
    <mergeCell ref="D25:M26"/>
    <mergeCell ref="N25:T26"/>
    <mergeCell ref="U25:AA26"/>
    <mergeCell ref="AB25:AH26"/>
    <mergeCell ref="C29:C30"/>
    <mergeCell ref="D29:M30"/>
    <mergeCell ref="N29:T30"/>
    <mergeCell ref="U29:AA30"/>
    <mergeCell ref="AB29:AH30"/>
    <mergeCell ref="AI29:AO30"/>
    <mergeCell ref="C31:C32"/>
    <mergeCell ref="D31:M32"/>
    <mergeCell ref="N31:T32"/>
    <mergeCell ref="U31:AA32"/>
    <mergeCell ref="AB31:AH32"/>
    <mergeCell ref="AI31:AO32"/>
    <mergeCell ref="AI25:AO26"/>
    <mergeCell ref="C27:C28"/>
    <mergeCell ref="D27:M28"/>
    <mergeCell ref="N27:T28"/>
    <mergeCell ref="U27:AA28"/>
    <mergeCell ref="AB27:AH28"/>
    <mergeCell ref="AI27:AO28"/>
    <mergeCell ref="B40:I41"/>
    <mergeCell ref="J40:Y41"/>
    <mergeCell ref="Z40:AO41"/>
    <mergeCell ref="B42:I43"/>
    <mergeCell ref="J42:Y43"/>
    <mergeCell ref="Z42:AO43"/>
    <mergeCell ref="B33:C33"/>
    <mergeCell ref="B36:I37"/>
    <mergeCell ref="J36:Y37"/>
    <mergeCell ref="Z36:AO37"/>
    <mergeCell ref="B38:I39"/>
    <mergeCell ref="J38:Y39"/>
    <mergeCell ref="Z38:AO39"/>
    <mergeCell ref="B44:C45"/>
    <mergeCell ref="D44:AO45"/>
    <mergeCell ref="B49:G52"/>
    <mergeCell ref="H49:K50"/>
    <mergeCell ref="L49:AI49"/>
    <mergeCell ref="AJ49:AO52"/>
    <mergeCell ref="L50:O51"/>
    <mergeCell ref="P50:S51"/>
    <mergeCell ref="T50:W51"/>
    <mergeCell ref="X50:AA51"/>
    <mergeCell ref="AB50:AI50"/>
    <mergeCell ref="H51:K52"/>
    <mergeCell ref="AB51:AE51"/>
    <mergeCell ref="AF51:AI51"/>
    <mergeCell ref="L52:O52"/>
    <mergeCell ref="P52:S52"/>
    <mergeCell ref="T52:W52"/>
    <mergeCell ref="X52:AA52"/>
    <mergeCell ref="AB52:AE52"/>
    <mergeCell ref="AF52:AI52"/>
    <mergeCell ref="AB53:AE53"/>
    <mergeCell ref="AF53:AI53"/>
    <mergeCell ref="AJ53:AM53"/>
    <mergeCell ref="B54:G55"/>
    <mergeCell ref="H54:K55"/>
    <mergeCell ref="L54:O55"/>
    <mergeCell ref="P54:S55"/>
    <mergeCell ref="T54:W55"/>
    <mergeCell ref="X54:AA55"/>
    <mergeCell ref="AB54:AE55"/>
    <mergeCell ref="B53:G53"/>
    <mergeCell ref="H53:K53"/>
    <mergeCell ref="L53:O53"/>
    <mergeCell ref="P53:S53"/>
    <mergeCell ref="T53:W53"/>
    <mergeCell ref="X53:AA53"/>
    <mergeCell ref="AF54:AI55"/>
    <mergeCell ref="AJ54:AN54"/>
    <mergeCell ref="AJ55:AN55"/>
    <mergeCell ref="AJ56:AO56"/>
    <mergeCell ref="B57:C57"/>
    <mergeCell ref="B60:Q63"/>
    <mergeCell ref="R60:T61"/>
    <mergeCell ref="U60:AF60"/>
    <mergeCell ref="AG60:AK63"/>
    <mergeCell ref="U61:W62"/>
    <mergeCell ref="X61:Z62"/>
    <mergeCell ref="AA61:AC62"/>
    <mergeCell ref="B56:G56"/>
    <mergeCell ref="H56:K56"/>
    <mergeCell ref="L56:O56"/>
    <mergeCell ref="P56:S56"/>
    <mergeCell ref="T56:W56"/>
    <mergeCell ref="X56:AA56"/>
    <mergeCell ref="AB56:AE56"/>
    <mergeCell ref="AD61:AF62"/>
    <mergeCell ref="R62:T63"/>
    <mergeCell ref="U63:W63"/>
    <mergeCell ref="X63:Z63"/>
    <mergeCell ref="AA63:AC63"/>
    <mergeCell ref="AD63:AF63"/>
    <mergeCell ref="AF56:AI56"/>
    <mergeCell ref="B76:I77"/>
    <mergeCell ref="J76:T77"/>
    <mergeCell ref="U76:AB77"/>
    <mergeCell ref="AC76:AD76"/>
    <mergeCell ref="AE76:AO76"/>
    <mergeCell ref="AC77:AD77"/>
    <mergeCell ref="AE77:AO77"/>
    <mergeCell ref="AG64:AK65"/>
    <mergeCell ref="B68:K68"/>
    <mergeCell ref="L68:AO68"/>
    <mergeCell ref="B69:K71"/>
    <mergeCell ref="L69:AO71"/>
    <mergeCell ref="B74:I75"/>
    <mergeCell ref="J74:T75"/>
    <mergeCell ref="U74:AB75"/>
    <mergeCell ref="AC74:AO75"/>
    <mergeCell ref="B64:Q65"/>
    <mergeCell ref="R64:T65"/>
    <mergeCell ref="U64:W65"/>
    <mergeCell ref="X64:Z65"/>
    <mergeCell ref="AA64:AC65"/>
    <mergeCell ref="AD64:AF65"/>
    <mergeCell ref="B100:AO100"/>
    <mergeCell ref="B81:AO81"/>
    <mergeCell ref="B82:C86"/>
    <mergeCell ref="D82:AO83"/>
    <mergeCell ref="D84:AO84"/>
    <mergeCell ref="D85:AO86"/>
    <mergeCell ref="C99:AO99"/>
    <mergeCell ref="B78:I79"/>
    <mergeCell ref="J78:K78"/>
    <mergeCell ref="L78:T78"/>
    <mergeCell ref="U78:AB79"/>
    <mergeCell ref="AC78:AD78"/>
    <mergeCell ref="AE78:AO78"/>
    <mergeCell ref="J79:K79"/>
    <mergeCell ref="L79:T79"/>
    <mergeCell ref="AC79:AD79"/>
    <mergeCell ref="AE79:AO79"/>
  </mergeCells>
  <phoneticPr fontId="2"/>
  <printOptions horizontalCentered="1"/>
  <pageMargins left="0.19685039370078741" right="0.19685039370078741" top="0.39370078740157483" bottom="0.19685039370078741" header="0.51181102362204722" footer="0.51181102362204722"/>
  <pageSetup paperSize="9" scale="80" orientation="portrait" r:id="rId1"/>
  <headerFooter alignWithMargins="0"/>
  <rowBreaks count="1" manualBreakCount="1">
    <brk id="66" max="4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O122"/>
  <sheetViews>
    <sheetView zoomScaleNormal="100" zoomScaleSheetLayoutView="90" workbookViewId="0">
      <selection activeCell="J21" sqref="J21:AA23"/>
    </sheetView>
  </sheetViews>
  <sheetFormatPr defaultRowHeight="12" x14ac:dyDescent="0.15"/>
  <cols>
    <col min="1" max="1" width="1.125" style="228" customWidth="1"/>
    <col min="2" max="41" width="2.625" style="228" customWidth="1"/>
    <col min="42" max="42" width="0.75" style="228" customWidth="1"/>
    <col min="43" max="16384" width="9" style="228"/>
  </cols>
  <sheetData>
    <row r="1" spans="2:41" ht="15" customHeight="1" x14ac:dyDescent="0.15">
      <c r="B1" s="5" t="s">
        <v>513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2:41" ht="15" customHeight="1" x14ac:dyDescent="0.1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2:41" ht="15" customHeight="1" x14ac:dyDescent="0.15">
      <c r="B3" s="427" t="s">
        <v>514</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row>
    <row r="4" spans="2:41" ht="7.5" customHeight="1" x14ac:dyDescent="0.15">
      <c r="B4" s="8"/>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2:41" ht="15" customHeight="1" x14ac:dyDescent="0.15">
      <c r="B5" s="166"/>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241" t="s">
        <v>432</v>
      </c>
    </row>
    <row r="6" spans="2:41" ht="15" customHeight="1" x14ac:dyDescent="0.15">
      <c r="B6" s="627" t="s">
        <v>515</v>
      </c>
      <c r="C6" s="628"/>
      <c r="D6" s="628"/>
      <c r="E6" s="628"/>
      <c r="F6" s="628"/>
      <c r="G6" s="628"/>
      <c r="H6" s="628"/>
      <c r="I6" s="628"/>
      <c r="J6" s="628"/>
      <c r="K6" s="628"/>
      <c r="L6" s="628"/>
      <c r="M6" s="628"/>
      <c r="N6" s="628"/>
      <c r="O6" s="628"/>
      <c r="P6" s="628"/>
      <c r="Q6" s="628"/>
      <c r="R6" s="628"/>
      <c r="S6" s="628"/>
      <c r="T6" s="628"/>
      <c r="U6" s="628"/>
      <c r="V6" s="628"/>
      <c r="W6" s="628"/>
      <c r="X6" s="628"/>
      <c r="Y6" s="628"/>
      <c r="Z6" s="628"/>
      <c r="AA6" s="629"/>
      <c r="AB6" s="295" t="s">
        <v>516</v>
      </c>
      <c r="AC6" s="296"/>
      <c r="AD6" s="296"/>
      <c r="AE6" s="296"/>
      <c r="AF6" s="296"/>
      <c r="AG6" s="297"/>
      <c r="AH6" s="295" t="s">
        <v>517</v>
      </c>
      <c r="AI6" s="296"/>
      <c r="AJ6" s="296"/>
      <c r="AK6" s="297"/>
      <c r="AL6" s="295" t="s">
        <v>518</v>
      </c>
      <c r="AM6" s="296"/>
      <c r="AN6" s="296"/>
      <c r="AO6" s="297"/>
    </row>
    <row r="7" spans="2:41" ht="15" customHeight="1" x14ac:dyDescent="0.15">
      <c r="B7" s="630"/>
      <c r="C7" s="631"/>
      <c r="D7" s="631"/>
      <c r="E7" s="631"/>
      <c r="F7" s="631"/>
      <c r="G7" s="631"/>
      <c r="H7" s="631"/>
      <c r="I7" s="631"/>
      <c r="J7" s="631"/>
      <c r="K7" s="631"/>
      <c r="L7" s="631"/>
      <c r="M7" s="631"/>
      <c r="N7" s="631"/>
      <c r="O7" s="631"/>
      <c r="P7" s="631"/>
      <c r="Q7" s="631"/>
      <c r="R7" s="631"/>
      <c r="S7" s="631"/>
      <c r="T7" s="631"/>
      <c r="U7" s="631"/>
      <c r="V7" s="631"/>
      <c r="W7" s="631"/>
      <c r="X7" s="631"/>
      <c r="Y7" s="631"/>
      <c r="Z7" s="631"/>
      <c r="AA7" s="632"/>
      <c r="AB7" s="298"/>
      <c r="AC7" s="299"/>
      <c r="AD7" s="299"/>
      <c r="AE7" s="299"/>
      <c r="AF7" s="299"/>
      <c r="AG7" s="300"/>
      <c r="AH7" s="298"/>
      <c r="AI7" s="299"/>
      <c r="AJ7" s="299"/>
      <c r="AK7" s="300"/>
      <c r="AL7" s="298"/>
      <c r="AM7" s="299"/>
      <c r="AN7" s="299"/>
      <c r="AO7" s="300"/>
    </row>
    <row r="8" spans="2:41" ht="15" customHeight="1" x14ac:dyDescent="0.15">
      <c r="B8" s="633"/>
      <c r="C8" s="634"/>
      <c r="D8" s="634"/>
      <c r="E8" s="634"/>
      <c r="F8" s="634"/>
      <c r="G8" s="634"/>
      <c r="H8" s="634"/>
      <c r="I8" s="634"/>
      <c r="J8" s="634"/>
      <c r="K8" s="634"/>
      <c r="L8" s="634"/>
      <c r="M8" s="634"/>
      <c r="N8" s="634"/>
      <c r="O8" s="634"/>
      <c r="P8" s="634"/>
      <c r="Q8" s="634"/>
      <c r="R8" s="634"/>
      <c r="S8" s="634"/>
      <c r="T8" s="634"/>
      <c r="U8" s="634"/>
      <c r="V8" s="634"/>
      <c r="W8" s="634"/>
      <c r="X8" s="634"/>
      <c r="Y8" s="634"/>
      <c r="Z8" s="634"/>
      <c r="AA8" s="635"/>
      <c r="AB8" s="301"/>
      <c r="AC8" s="302"/>
      <c r="AD8" s="302"/>
      <c r="AE8" s="302"/>
      <c r="AF8" s="302"/>
      <c r="AG8" s="303"/>
      <c r="AH8" s="301"/>
      <c r="AI8" s="302"/>
      <c r="AJ8" s="302"/>
      <c r="AK8" s="303"/>
      <c r="AL8" s="301"/>
      <c r="AM8" s="302"/>
      <c r="AN8" s="302"/>
      <c r="AO8" s="303"/>
    </row>
    <row r="9" spans="2:41" ht="13.5" customHeight="1" x14ac:dyDescent="0.15">
      <c r="B9" s="602" t="s">
        <v>519</v>
      </c>
      <c r="C9" s="499" t="s">
        <v>299</v>
      </c>
      <c r="D9" s="404"/>
      <c r="E9" s="404"/>
      <c r="F9" s="404"/>
      <c r="G9" s="404"/>
      <c r="H9" s="404"/>
      <c r="I9" s="405"/>
      <c r="J9" s="487" t="s">
        <v>520</v>
      </c>
      <c r="K9" s="488"/>
      <c r="L9" s="488"/>
      <c r="M9" s="488"/>
      <c r="N9" s="488"/>
      <c r="O9" s="488"/>
      <c r="P9" s="488"/>
      <c r="Q9" s="488"/>
      <c r="R9" s="488"/>
      <c r="S9" s="488"/>
      <c r="T9" s="488"/>
      <c r="U9" s="488"/>
      <c r="V9" s="488"/>
      <c r="W9" s="488"/>
      <c r="X9" s="488"/>
      <c r="Y9" s="488"/>
      <c r="Z9" s="488"/>
      <c r="AA9" s="489"/>
      <c r="AB9" s="636"/>
      <c r="AC9" s="637"/>
      <c r="AD9" s="637"/>
      <c r="AE9" s="637"/>
      <c r="AF9" s="637"/>
      <c r="AG9" s="638"/>
      <c r="AH9" s="507"/>
      <c r="AI9" s="508"/>
      <c r="AJ9" s="508"/>
      <c r="AK9" s="509"/>
      <c r="AL9" s="645"/>
      <c r="AM9" s="646"/>
      <c r="AN9" s="646"/>
      <c r="AO9" s="647"/>
    </row>
    <row r="10" spans="2:41" ht="13.5" customHeight="1" x14ac:dyDescent="0.15">
      <c r="B10" s="603"/>
      <c r="C10" s="500"/>
      <c r="D10" s="501"/>
      <c r="E10" s="501"/>
      <c r="F10" s="501"/>
      <c r="G10" s="501"/>
      <c r="H10" s="501"/>
      <c r="I10" s="502"/>
      <c r="J10" s="504"/>
      <c r="K10" s="505"/>
      <c r="L10" s="505"/>
      <c r="M10" s="505"/>
      <c r="N10" s="505"/>
      <c r="O10" s="505"/>
      <c r="P10" s="505"/>
      <c r="Q10" s="505"/>
      <c r="R10" s="505"/>
      <c r="S10" s="505"/>
      <c r="T10" s="505"/>
      <c r="U10" s="505"/>
      <c r="V10" s="505"/>
      <c r="W10" s="505"/>
      <c r="X10" s="505"/>
      <c r="Y10" s="505"/>
      <c r="Z10" s="505"/>
      <c r="AA10" s="506"/>
      <c r="AB10" s="639"/>
      <c r="AC10" s="640"/>
      <c r="AD10" s="640"/>
      <c r="AE10" s="640"/>
      <c r="AF10" s="640"/>
      <c r="AG10" s="641"/>
      <c r="AH10" s="510"/>
      <c r="AI10" s="511"/>
      <c r="AJ10" s="511"/>
      <c r="AK10" s="512"/>
      <c r="AL10" s="648"/>
      <c r="AM10" s="649"/>
      <c r="AN10" s="649"/>
      <c r="AO10" s="650"/>
    </row>
    <row r="11" spans="2:41" ht="13.5" customHeight="1" x14ac:dyDescent="0.15">
      <c r="B11" s="603"/>
      <c r="C11" s="500"/>
      <c r="D11" s="501"/>
      <c r="E11" s="501"/>
      <c r="F11" s="501"/>
      <c r="G11" s="501"/>
      <c r="H11" s="501"/>
      <c r="I11" s="502"/>
      <c r="J11" s="504"/>
      <c r="K11" s="505"/>
      <c r="L11" s="505"/>
      <c r="M11" s="505"/>
      <c r="N11" s="505"/>
      <c r="O11" s="505"/>
      <c r="P11" s="505"/>
      <c r="Q11" s="505"/>
      <c r="R11" s="505"/>
      <c r="S11" s="505"/>
      <c r="T11" s="505"/>
      <c r="U11" s="505"/>
      <c r="V11" s="505"/>
      <c r="W11" s="505"/>
      <c r="X11" s="505"/>
      <c r="Y11" s="505"/>
      <c r="Z11" s="505"/>
      <c r="AA11" s="506"/>
      <c r="AB11" s="642"/>
      <c r="AC11" s="643"/>
      <c r="AD11" s="643"/>
      <c r="AE11" s="643"/>
      <c r="AF11" s="643"/>
      <c r="AG11" s="644"/>
      <c r="AH11" s="513"/>
      <c r="AI11" s="514"/>
      <c r="AJ11" s="514"/>
      <c r="AK11" s="515"/>
      <c r="AL11" s="651"/>
      <c r="AM11" s="652"/>
      <c r="AN11" s="652"/>
      <c r="AO11" s="653"/>
    </row>
    <row r="12" spans="2:41" ht="13.5" customHeight="1" x14ac:dyDescent="0.15">
      <c r="B12" s="603"/>
      <c r="C12" s="500"/>
      <c r="D12" s="501"/>
      <c r="E12" s="501"/>
      <c r="F12" s="501"/>
      <c r="G12" s="501"/>
      <c r="H12" s="501"/>
      <c r="I12" s="502"/>
      <c r="J12" s="242"/>
      <c r="K12" s="488" t="s">
        <v>521</v>
      </c>
      <c r="L12" s="488"/>
      <c r="M12" s="488"/>
      <c r="N12" s="488"/>
      <c r="O12" s="488"/>
      <c r="P12" s="488"/>
      <c r="Q12" s="488"/>
      <c r="R12" s="488"/>
      <c r="S12" s="488"/>
      <c r="T12" s="488"/>
      <c r="U12" s="488"/>
      <c r="V12" s="488"/>
      <c r="W12" s="488"/>
      <c r="X12" s="488"/>
      <c r="Y12" s="488"/>
      <c r="Z12" s="488"/>
      <c r="AA12" s="489"/>
      <c r="AB12" s="584"/>
      <c r="AC12" s="585"/>
      <c r="AD12" s="585"/>
      <c r="AE12" s="585"/>
      <c r="AF12" s="585"/>
      <c r="AG12" s="586"/>
      <c r="AH12" s="295" t="s">
        <v>522</v>
      </c>
      <c r="AI12" s="296"/>
      <c r="AJ12" s="296"/>
      <c r="AK12" s="297"/>
      <c r="AL12" s="593" t="str">
        <f>IF(AB12="","",AB12*3)</f>
        <v/>
      </c>
      <c r="AM12" s="594"/>
      <c r="AN12" s="594"/>
      <c r="AO12" s="595"/>
    </row>
    <row r="13" spans="2:41" ht="13.5" customHeight="1" x14ac:dyDescent="0.15">
      <c r="B13" s="603"/>
      <c r="C13" s="500"/>
      <c r="D13" s="501"/>
      <c r="E13" s="501"/>
      <c r="F13" s="501"/>
      <c r="G13" s="501"/>
      <c r="H13" s="501"/>
      <c r="I13" s="502"/>
      <c r="J13" s="242"/>
      <c r="K13" s="505"/>
      <c r="L13" s="505"/>
      <c r="M13" s="505"/>
      <c r="N13" s="505"/>
      <c r="O13" s="505"/>
      <c r="P13" s="505"/>
      <c r="Q13" s="505"/>
      <c r="R13" s="505"/>
      <c r="S13" s="505"/>
      <c r="T13" s="505"/>
      <c r="U13" s="505"/>
      <c r="V13" s="505"/>
      <c r="W13" s="505"/>
      <c r="X13" s="505"/>
      <c r="Y13" s="505"/>
      <c r="Z13" s="505"/>
      <c r="AA13" s="506"/>
      <c r="AB13" s="587"/>
      <c r="AC13" s="588"/>
      <c r="AD13" s="588"/>
      <c r="AE13" s="588"/>
      <c r="AF13" s="588"/>
      <c r="AG13" s="589"/>
      <c r="AH13" s="298"/>
      <c r="AI13" s="299"/>
      <c r="AJ13" s="299"/>
      <c r="AK13" s="300"/>
      <c r="AL13" s="596"/>
      <c r="AM13" s="597"/>
      <c r="AN13" s="597"/>
      <c r="AO13" s="598"/>
    </row>
    <row r="14" spans="2:41" ht="13.5" customHeight="1" x14ac:dyDescent="0.15">
      <c r="B14" s="603"/>
      <c r="C14" s="500"/>
      <c r="D14" s="501"/>
      <c r="E14" s="501"/>
      <c r="F14" s="501"/>
      <c r="G14" s="501"/>
      <c r="H14" s="501"/>
      <c r="I14" s="502"/>
      <c r="J14" s="242"/>
      <c r="K14" s="491"/>
      <c r="L14" s="491"/>
      <c r="M14" s="491"/>
      <c r="N14" s="491"/>
      <c r="O14" s="491"/>
      <c r="P14" s="491"/>
      <c r="Q14" s="491"/>
      <c r="R14" s="491"/>
      <c r="S14" s="491"/>
      <c r="T14" s="491"/>
      <c r="U14" s="491"/>
      <c r="V14" s="491"/>
      <c r="W14" s="491"/>
      <c r="X14" s="491"/>
      <c r="Y14" s="491"/>
      <c r="Z14" s="491"/>
      <c r="AA14" s="492"/>
      <c r="AB14" s="590"/>
      <c r="AC14" s="591"/>
      <c r="AD14" s="591"/>
      <c r="AE14" s="591"/>
      <c r="AF14" s="591"/>
      <c r="AG14" s="592"/>
      <c r="AH14" s="298"/>
      <c r="AI14" s="299"/>
      <c r="AJ14" s="299"/>
      <c r="AK14" s="300"/>
      <c r="AL14" s="596"/>
      <c r="AM14" s="597"/>
      <c r="AN14" s="597"/>
      <c r="AO14" s="598"/>
    </row>
    <row r="15" spans="2:41" ht="13.5" customHeight="1" x14ac:dyDescent="0.15">
      <c r="B15" s="603"/>
      <c r="C15" s="500"/>
      <c r="D15" s="501"/>
      <c r="E15" s="501"/>
      <c r="F15" s="501"/>
      <c r="G15" s="501"/>
      <c r="H15" s="501"/>
      <c r="I15" s="502"/>
      <c r="J15" s="242"/>
      <c r="K15" s="488" t="s">
        <v>523</v>
      </c>
      <c r="L15" s="488"/>
      <c r="M15" s="488"/>
      <c r="N15" s="488"/>
      <c r="O15" s="488"/>
      <c r="P15" s="488"/>
      <c r="Q15" s="488"/>
      <c r="R15" s="488"/>
      <c r="S15" s="488"/>
      <c r="T15" s="488"/>
      <c r="U15" s="488"/>
      <c r="V15" s="488"/>
      <c r="W15" s="488"/>
      <c r="X15" s="488"/>
      <c r="Y15" s="488"/>
      <c r="Z15" s="488"/>
      <c r="AA15" s="489"/>
      <c r="AB15" s="584"/>
      <c r="AC15" s="585"/>
      <c r="AD15" s="585"/>
      <c r="AE15" s="585"/>
      <c r="AF15" s="585"/>
      <c r="AG15" s="586"/>
      <c r="AH15" s="295" t="s">
        <v>524</v>
      </c>
      <c r="AI15" s="296"/>
      <c r="AJ15" s="296"/>
      <c r="AK15" s="297"/>
      <c r="AL15" s="593" t="str">
        <f>IF(AB15="","",AB15*2)</f>
        <v/>
      </c>
      <c r="AM15" s="594"/>
      <c r="AN15" s="594"/>
      <c r="AO15" s="595"/>
    </row>
    <row r="16" spans="2:41" ht="13.5" customHeight="1" x14ac:dyDescent="0.15">
      <c r="B16" s="603"/>
      <c r="C16" s="500"/>
      <c r="D16" s="501"/>
      <c r="E16" s="501"/>
      <c r="F16" s="501"/>
      <c r="G16" s="501"/>
      <c r="H16" s="501"/>
      <c r="I16" s="502"/>
      <c r="J16" s="242"/>
      <c r="K16" s="505"/>
      <c r="L16" s="505"/>
      <c r="M16" s="505"/>
      <c r="N16" s="505"/>
      <c r="O16" s="505"/>
      <c r="P16" s="505"/>
      <c r="Q16" s="505"/>
      <c r="R16" s="505"/>
      <c r="S16" s="505"/>
      <c r="T16" s="505"/>
      <c r="U16" s="505"/>
      <c r="V16" s="505"/>
      <c r="W16" s="505"/>
      <c r="X16" s="505"/>
      <c r="Y16" s="505"/>
      <c r="Z16" s="505"/>
      <c r="AA16" s="506"/>
      <c r="AB16" s="587"/>
      <c r="AC16" s="588"/>
      <c r="AD16" s="588"/>
      <c r="AE16" s="588"/>
      <c r="AF16" s="588"/>
      <c r="AG16" s="589"/>
      <c r="AH16" s="298"/>
      <c r="AI16" s="299"/>
      <c r="AJ16" s="299"/>
      <c r="AK16" s="300"/>
      <c r="AL16" s="596"/>
      <c r="AM16" s="597"/>
      <c r="AN16" s="597"/>
      <c r="AO16" s="598"/>
    </row>
    <row r="17" spans="2:41" ht="13.5" customHeight="1" x14ac:dyDescent="0.15">
      <c r="B17" s="603"/>
      <c r="C17" s="500"/>
      <c r="D17" s="501"/>
      <c r="E17" s="501"/>
      <c r="F17" s="501"/>
      <c r="G17" s="501"/>
      <c r="H17" s="501"/>
      <c r="I17" s="502"/>
      <c r="J17" s="242"/>
      <c r="K17" s="491"/>
      <c r="L17" s="491"/>
      <c r="M17" s="491"/>
      <c r="N17" s="491"/>
      <c r="O17" s="491"/>
      <c r="P17" s="491"/>
      <c r="Q17" s="491"/>
      <c r="R17" s="491"/>
      <c r="S17" s="491"/>
      <c r="T17" s="491"/>
      <c r="U17" s="491"/>
      <c r="V17" s="491"/>
      <c r="W17" s="491"/>
      <c r="X17" s="491"/>
      <c r="Y17" s="491"/>
      <c r="Z17" s="491"/>
      <c r="AA17" s="492"/>
      <c r="AB17" s="590"/>
      <c r="AC17" s="591"/>
      <c r="AD17" s="591"/>
      <c r="AE17" s="591"/>
      <c r="AF17" s="591"/>
      <c r="AG17" s="592"/>
      <c r="AH17" s="298"/>
      <c r="AI17" s="299"/>
      <c r="AJ17" s="299"/>
      <c r="AK17" s="300"/>
      <c r="AL17" s="596"/>
      <c r="AM17" s="597"/>
      <c r="AN17" s="597"/>
      <c r="AO17" s="598"/>
    </row>
    <row r="18" spans="2:41" ht="13.5" customHeight="1" x14ac:dyDescent="0.15">
      <c r="B18" s="603"/>
      <c r="C18" s="500"/>
      <c r="D18" s="501"/>
      <c r="E18" s="501"/>
      <c r="F18" s="501"/>
      <c r="G18" s="501"/>
      <c r="H18" s="501"/>
      <c r="I18" s="502"/>
      <c r="J18" s="242"/>
      <c r="K18" s="488" t="s">
        <v>525</v>
      </c>
      <c r="L18" s="488"/>
      <c r="M18" s="488"/>
      <c r="N18" s="488"/>
      <c r="O18" s="488"/>
      <c r="P18" s="488"/>
      <c r="Q18" s="488"/>
      <c r="R18" s="488"/>
      <c r="S18" s="488"/>
      <c r="T18" s="488"/>
      <c r="U18" s="488"/>
      <c r="V18" s="488"/>
      <c r="W18" s="488"/>
      <c r="X18" s="488"/>
      <c r="Y18" s="488"/>
      <c r="Z18" s="488"/>
      <c r="AA18" s="489"/>
      <c r="AB18" s="584"/>
      <c r="AC18" s="585"/>
      <c r="AD18" s="585"/>
      <c r="AE18" s="585"/>
      <c r="AF18" s="585"/>
      <c r="AG18" s="586"/>
      <c r="AH18" s="295" t="s">
        <v>526</v>
      </c>
      <c r="AI18" s="296"/>
      <c r="AJ18" s="296"/>
      <c r="AK18" s="297"/>
      <c r="AL18" s="593" t="str">
        <f>IF(AB18="","",AB18*1)</f>
        <v/>
      </c>
      <c r="AM18" s="594"/>
      <c r="AN18" s="594"/>
      <c r="AO18" s="595"/>
    </row>
    <row r="19" spans="2:41" ht="13.5" customHeight="1" x14ac:dyDescent="0.15">
      <c r="B19" s="603"/>
      <c r="C19" s="500"/>
      <c r="D19" s="501"/>
      <c r="E19" s="501"/>
      <c r="F19" s="501"/>
      <c r="G19" s="501"/>
      <c r="H19" s="501"/>
      <c r="I19" s="502"/>
      <c r="J19" s="242"/>
      <c r="K19" s="505"/>
      <c r="L19" s="505"/>
      <c r="M19" s="505"/>
      <c r="N19" s="505"/>
      <c r="O19" s="505"/>
      <c r="P19" s="505"/>
      <c r="Q19" s="505"/>
      <c r="R19" s="505"/>
      <c r="S19" s="505"/>
      <c r="T19" s="505"/>
      <c r="U19" s="505"/>
      <c r="V19" s="505"/>
      <c r="W19" s="505"/>
      <c r="X19" s="505"/>
      <c r="Y19" s="505"/>
      <c r="Z19" s="505"/>
      <c r="AA19" s="506"/>
      <c r="AB19" s="587"/>
      <c r="AC19" s="588"/>
      <c r="AD19" s="588"/>
      <c r="AE19" s="588"/>
      <c r="AF19" s="588"/>
      <c r="AG19" s="589"/>
      <c r="AH19" s="298"/>
      <c r="AI19" s="299"/>
      <c r="AJ19" s="299"/>
      <c r="AK19" s="300"/>
      <c r="AL19" s="596"/>
      <c r="AM19" s="597"/>
      <c r="AN19" s="597"/>
      <c r="AO19" s="598"/>
    </row>
    <row r="20" spans="2:41" ht="13.5" customHeight="1" x14ac:dyDescent="0.15">
      <c r="B20" s="604"/>
      <c r="C20" s="503"/>
      <c r="D20" s="406"/>
      <c r="E20" s="406"/>
      <c r="F20" s="406"/>
      <c r="G20" s="406"/>
      <c r="H20" s="406"/>
      <c r="I20" s="407"/>
      <c r="J20" s="243"/>
      <c r="K20" s="491"/>
      <c r="L20" s="491"/>
      <c r="M20" s="491"/>
      <c r="N20" s="491"/>
      <c r="O20" s="491"/>
      <c r="P20" s="491"/>
      <c r="Q20" s="491"/>
      <c r="R20" s="491"/>
      <c r="S20" s="491"/>
      <c r="T20" s="491"/>
      <c r="U20" s="491"/>
      <c r="V20" s="491"/>
      <c r="W20" s="491"/>
      <c r="X20" s="491"/>
      <c r="Y20" s="491"/>
      <c r="Z20" s="491"/>
      <c r="AA20" s="492"/>
      <c r="AB20" s="590"/>
      <c r="AC20" s="591"/>
      <c r="AD20" s="591"/>
      <c r="AE20" s="591"/>
      <c r="AF20" s="591"/>
      <c r="AG20" s="592"/>
      <c r="AH20" s="298"/>
      <c r="AI20" s="299"/>
      <c r="AJ20" s="299"/>
      <c r="AK20" s="300"/>
      <c r="AL20" s="599"/>
      <c r="AM20" s="600"/>
      <c r="AN20" s="600"/>
      <c r="AO20" s="601"/>
    </row>
    <row r="21" spans="2:41" ht="13.5" customHeight="1" x14ac:dyDescent="0.15">
      <c r="B21" s="602" t="s">
        <v>527</v>
      </c>
      <c r="C21" s="499" t="s">
        <v>304</v>
      </c>
      <c r="D21" s="404"/>
      <c r="E21" s="404"/>
      <c r="F21" s="404"/>
      <c r="G21" s="404"/>
      <c r="H21" s="404"/>
      <c r="I21" s="405"/>
      <c r="J21" s="499" t="s">
        <v>528</v>
      </c>
      <c r="K21" s="404"/>
      <c r="L21" s="404"/>
      <c r="M21" s="404"/>
      <c r="N21" s="404"/>
      <c r="O21" s="404"/>
      <c r="P21" s="404"/>
      <c r="Q21" s="404"/>
      <c r="R21" s="404"/>
      <c r="S21" s="404"/>
      <c r="T21" s="404"/>
      <c r="U21" s="404"/>
      <c r="V21" s="404"/>
      <c r="W21" s="404"/>
      <c r="X21" s="404"/>
      <c r="Y21" s="404"/>
      <c r="Z21" s="404"/>
      <c r="AA21" s="405"/>
      <c r="AB21" s="584"/>
      <c r="AC21" s="585"/>
      <c r="AD21" s="585"/>
      <c r="AE21" s="585"/>
      <c r="AF21" s="585"/>
      <c r="AG21" s="586"/>
      <c r="AH21" s="295" t="s">
        <v>526</v>
      </c>
      <c r="AI21" s="296"/>
      <c r="AJ21" s="296"/>
      <c r="AK21" s="297"/>
      <c r="AL21" s="593" t="str">
        <f>IF(AB21="","",AB21*1)</f>
        <v/>
      </c>
      <c r="AM21" s="594"/>
      <c r="AN21" s="594"/>
      <c r="AO21" s="595"/>
    </row>
    <row r="22" spans="2:41" ht="13.5" customHeight="1" x14ac:dyDescent="0.15">
      <c r="B22" s="603"/>
      <c r="C22" s="500"/>
      <c r="D22" s="501"/>
      <c r="E22" s="501"/>
      <c r="F22" s="501"/>
      <c r="G22" s="501"/>
      <c r="H22" s="501"/>
      <c r="I22" s="502"/>
      <c r="J22" s="500"/>
      <c r="K22" s="501"/>
      <c r="L22" s="501"/>
      <c r="M22" s="501"/>
      <c r="N22" s="501"/>
      <c r="O22" s="501"/>
      <c r="P22" s="501"/>
      <c r="Q22" s="501"/>
      <c r="R22" s="501"/>
      <c r="S22" s="501"/>
      <c r="T22" s="501"/>
      <c r="U22" s="501"/>
      <c r="V22" s="501"/>
      <c r="W22" s="501"/>
      <c r="X22" s="501"/>
      <c r="Y22" s="501"/>
      <c r="Z22" s="501"/>
      <c r="AA22" s="502"/>
      <c r="AB22" s="587"/>
      <c r="AC22" s="588"/>
      <c r="AD22" s="588"/>
      <c r="AE22" s="588"/>
      <c r="AF22" s="588"/>
      <c r="AG22" s="589"/>
      <c r="AH22" s="298"/>
      <c r="AI22" s="299"/>
      <c r="AJ22" s="299"/>
      <c r="AK22" s="300"/>
      <c r="AL22" s="596"/>
      <c r="AM22" s="597"/>
      <c r="AN22" s="597"/>
      <c r="AO22" s="598"/>
    </row>
    <row r="23" spans="2:41" ht="13.5" customHeight="1" x14ac:dyDescent="0.15">
      <c r="B23" s="604"/>
      <c r="C23" s="503"/>
      <c r="D23" s="406"/>
      <c r="E23" s="406"/>
      <c r="F23" s="406"/>
      <c r="G23" s="406"/>
      <c r="H23" s="406"/>
      <c r="I23" s="407"/>
      <c r="J23" s="503"/>
      <c r="K23" s="406"/>
      <c r="L23" s="406"/>
      <c r="M23" s="406"/>
      <c r="N23" s="406"/>
      <c r="O23" s="406"/>
      <c r="P23" s="406"/>
      <c r="Q23" s="406"/>
      <c r="R23" s="406"/>
      <c r="S23" s="406"/>
      <c r="T23" s="406"/>
      <c r="U23" s="406"/>
      <c r="V23" s="406"/>
      <c r="W23" s="406"/>
      <c r="X23" s="406"/>
      <c r="Y23" s="406"/>
      <c r="Z23" s="406"/>
      <c r="AA23" s="407"/>
      <c r="AB23" s="590"/>
      <c r="AC23" s="591"/>
      <c r="AD23" s="591"/>
      <c r="AE23" s="591"/>
      <c r="AF23" s="591"/>
      <c r="AG23" s="592"/>
      <c r="AH23" s="301"/>
      <c r="AI23" s="302"/>
      <c r="AJ23" s="302"/>
      <c r="AK23" s="303"/>
      <c r="AL23" s="599"/>
      <c r="AM23" s="600"/>
      <c r="AN23" s="600"/>
      <c r="AO23" s="601"/>
    </row>
    <row r="24" spans="2:41" ht="13.5" customHeight="1" x14ac:dyDescent="0.15">
      <c r="B24" s="602" t="s">
        <v>529</v>
      </c>
      <c r="C24" s="499" t="s">
        <v>305</v>
      </c>
      <c r="D24" s="404"/>
      <c r="E24" s="404"/>
      <c r="F24" s="404"/>
      <c r="G24" s="404"/>
      <c r="H24" s="404"/>
      <c r="I24" s="405"/>
      <c r="J24" s="618" t="s">
        <v>530</v>
      </c>
      <c r="K24" s="619"/>
      <c r="L24" s="619"/>
      <c r="M24" s="619"/>
      <c r="N24" s="619"/>
      <c r="O24" s="619"/>
      <c r="P24" s="619"/>
      <c r="Q24" s="619"/>
      <c r="R24" s="619"/>
      <c r="S24" s="619"/>
      <c r="T24" s="619"/>
      <c r="U24" s="619"/>
      <c r="V24" s="619"/>
      <c r="W24" s="619"/>
      <c r="X24" s="619"/>
      <c r="Y24" s="619"/>
      <c r="Z24" s="619"/>
      <c r="AA24" s="620"/>
      <c r="AB24" s="584"/>
      <c r="AC24" s="585"/>
      <c r="AD24" s="585"/>
      <c r="AE24" s="585"/>
      <c r="AF24" s="585"/>
      <c r="AG24" s="586"/>
      <c r="AH24" s="295" t="s">
        <v>526</v>
      </c>
      <c r="AI24" s="296"/>
      <c r="AJ24" s="296"/>
      <c r="AK24" s="297"/>
      <c r="AL24" s="593" t="str">
        <f>IF(AB24="","",AB24*1)</f>
        <v/>
      </c>
      <c r="AM24" s="594"/>
      <c r="AN24" s="594"/>
      <c r="AO24" s="595"/>
    </row>
    <row r="25" spans="2:41" ht="13.5" customHeight="1" x14ac:dyDescent="0.15">
      <c r="B25" s="603"/>
      <c r="C25" s="500"/>
      <c r="D25" s="501"/>
      <c r="E25" s="501"/>
      <c r="F25" s="501"/>
      <c r="G25" s="501"/>
      <c r="H25" s="501"/>
      <c r="I25" s="502"/>
      <c r="J25" s="621"/>
      <c r="K25" s="622"/>
      <c r="L25" s="622"/>
      <c r="M25" s="622"/>
      <c r="N25" s="622"/>
      <c r="O25" s="622"/>
      <c r="P25" s="622"/>
      <c r="Q25" s="622"/>
      <c r="R25" s="622"/>
      <c r="S25" s="622"/>
      <c r="T25" s="622"/>
      <c r="U25" s="622"/>
      <c r="V25" s="622"/>
      <c r="W25" s="622"/>
      <c r="X25" s="622"/>
      <c r="Y25" s="622"/>
      <c r="Z25" s="622"/>
      <c r="AA25" s="623"/>
      <c r="AB25" s="587"/>
      <c r="AC25" s="588"/>
      <c r="AD25" s="588"/>
      <c r="AE25" s="588"/>
      <c r="AF25" s="588"/>
      <c r="AG25" s="589"/>
      <c r="AH25" s="298"/>
      <c r="AI25" s="299"/>
      <c r="AJ25" s="299"/>
      <c r="AK25" s="300"/>
      <c r="AL25" s="596"/>
      <c r="AM25" s="597"/>
      <c r="AN25" s="597"/>
      <c r="AO25" s="598"/>
    </row>
    <row r="26" spans="2:41" ht="13.5" customHeight="1" x14ac:dyDescent="0.15">
      <c r="B26" s="604"/>
      <c r="C26" s="503"/>
      <c r="D26" s="406"/>
      <c r="E26" s="406"/>
      <c r="F26" s="406"/>
      <c r="G26" s="406"/>
      <c r="H26" s="406"/>
      <c r="I26" s="407"/>
      <c r="J26" s="624"/>
      <c r="K26" s="625"/>
      <c r="L26" s="625"/>
      <c r="M26" s="625"/>
      <c r="N26" s="625"/>
      <c r="O26" s="625"/>
      <c r="P26" s="625"/>
      <c r="Q26" s="625"/>
      <c r="R26" s="625"/>
      <c r="S26" s="625"/>
      <c r="T26" s="625"/>
      <c r="U26" s="625"/>
      <c r="V26" s="625"/>
      <c r="W26" s="625"/>
      <c r="X26" s="625"/>
      <c r="Y26" s="625"/>
      <c r="Z26" s="625"/>
      <c r="AA26" s="626"/>
      <c r="AB26" s="590"/>
      <c r="AC26" s="591"/>
      <c r="AD26" s="591"/>
      <c r="AE26" s="591"/>
      <c r="AF26" s="591"/>
      <c r="AG26" s="592"/>
      <c r="AH26" s="301"/>
      <c r="AI26" s="302"/>
      <c r="AJ26" s="302"/>
      <c r="AK26" s="303"/>
      <c r="AL26" s="599"/>
      <c r="AM26" s="600"/>
      <c r="AN26" s="600"/>
      <c r="AO26" s="601"/>
    </row>
    <row r="27" spans="2:41" ht="13.5" customHeight="1" x14ac:dyDescent="0.15">
      <c r="B27" s="602" t="s">
        <v>531</v>
      </c>
      <c r="C27" s="499" t="s">
        <v>306</v>
      </c>
      <c r="D27" s="404"/>
      <c r="E27" s="404"/>
      <c r="F27" s="404"/>
      <c r="G27" s="404"/>
      <c r="H27" s="404"/>
      <c r="I27" s="405"/>
      <c r="J27" s="615" t="s">
        <v>532</v>
      </c>
      <c r="K27" s="578"/>
      <c r="L27" s="578"/>
      <c r="M27" s="578"/>
      <c r="N27" s="578"/>
      <c r="O27" s="578"/>
      <c r="P27" s="578"/>
      <c r="Q27" s="578"/>
      <c r="R27" s="578"/>
      <c r="S27" s="578"/>
      <c r="T27" s="578"/>
      <c r="U27" s="578"/>
      <c r="V27" s="578"/>
      <c r="W27" s="578"/>
      <c r="X27" s="578"/>
      <c r="Y27" s="578"/>
      <c r="Z27" s="578"/>
      <c r="AA27" s="579"/>
      <c r="AB27" s="584"/>
      <c r="AC27" s="585"/>
      <c r="AD27" s="585"/>
      <c r="AE27" s="585"/>
      <c r="AF27" s="585"/>
      <c r="AG27" s="586"/>
      <c r="AH27" s="295" t="s">
        <v>526</v>
      </c>
      <c r="AI27" s="296"/>
      <c r="AJ27" s="296"/>
      <c r="AK27" s="297"/>
      <c r="AL27" s="593" t="str">
        <f>IF(AB27="","",AB27*1)</f>
        <v/>
      </c>
      <c r="AM27" s="594"/>
      <c r="AN27" s="594"/>
      <c r="AO27" s="595"/>
    </row>
    <row r="28" spans="2:41" ht="13.5" customHeight="1" x14ac:dyDescent="0.15">
      <c r="B28" s="603"/>
      <c r="C28" s="500"/>
      <c r="D28" s="501"/>
      <c r="E28" s="501"/>
      <c r="F28" s="501"/>
      <c r="G28" s="501"/>
      <c r="H28" s="501"/>
      <c r="I28" s="502"/>
      <c r="J28" s="616"/>
      <c r="K28" s="580"/>
      <c r="L28" s="580"/>
      <c r="M28" s="580"/>
      <c r="N28" s="580"/>
      <c r="O28" s="580"/>
      <c r="P28" s="580"/>
      <c r="Q28" s="580"/>
      <c r="R28" s="580"/>
      <c r="S28" s="580"/>
      <c r="T28" s="580"/>
      <c r="U28" s="580"/>
      <c r="V28" s="580"/>
      <c r="W28" s="580"/>
      <c r="X28" s="580"/>
      <c r="Y28" s="580"/>
      <c r="Z28" s="580"/>
      <c r="AA28" s="581"/>
      <c r="AB28" s="587"/>
      <c r="AC28" s="588"/>
      <c r="AD28" s="588"/>
      <c r="AE28" s="588"/>
      <c r="AF28" s="588"/>
      <c r="AG28" s="589"/>
      <c r="AH28" s="298"/>
      <c r="AI28" s="299"/>
      <c r="AJ28" s="299"/>
      <c r="AK28" s="300"/>
      <c r="AL28" s="596"/>
      <c r="AM28" s="597"/>
      <c r="AN28" s="597"/>
      <c r="AO28" s="598"/>
    </row>
    <row r="29" spans="2:41" ht="13.5" customHeight="1" x14ac:dyDescent="0.15">
      <c r="B29" s="604"/>
      <c r="C29" s="503"/>
      <c r="D29" s="406"/>
      <c r="E29" s="406"/>
      <c r="F29" s="406"/>
      <c r="G29" s="406"/>
      <c r="H29" s="406"/>
      <c r="I29" s="407"/>
      <c r="J29" s="617"/>
      <c r="K29" s="582"/>
      <c r="L29" s="582"/>
      <c r="M29" s="582"/>
      <c r="N29" s="582"/>
      <c r="O29" s="582"/>
      <c r="P29" s="582"/>
      <c r="Q29" s="582"/>
      <c r="R29" s="582"/>
      <c r="S29" s="582"/>
      <c r="T29" s="582"/>
      <c r="U29" s="582"/>
      <c r="V29" s="582"/>
      <c r="W29" s="582"/>
      <c r="X29" s="582"/>
      <c r="Y29" s="582"/>
      <c r="Z29" s="582"/>
      <c r="AA29" s="583"/>
      <c r="AB29" s="590"/>
      <c r="AC29" s="591"/>
      <c r="AD29" s="591"/>
      <c r="AE29" s="591"/>
      <c r="AF29" s="591"/>
      <c r="AG29" s="592"/>
      <c r="AH29" s="301"/>
      <c r="AI29" s="302"/>
      <c r="AJ29" s="302"/>
      <c r="AK29" s="303"/>
      <c r="AL29" s="599"/>
      <c r="AM29" s="600"/>
      <c r="AN29" s="600"/>
      <c r="AO29" s="601"/>
    </row>
    <row r="30" spans="2:41" ht="13.5" customHeight="1" x14ac:dyDescent="0.15">
      <c r="B30" s="602" t="s">
        <v>533</v>
      </c>
      <c r="C30" s="499" t="s">
        <v>307</v>
      </c>
      <c r="D30" s="404"/>
      <c r="E30" s="404"/>
      <c r="F30" s="404"/>
      <c r="G30" s="404"/>
      <c r="H30" s="404"/>
      <c r="I30" s="405"/>
      <c r="J30" s="615" t="s">
        <v>534</v>
      </c>
      <c r="K30" s="578"/>
      <c r="L30" s="578"/>
      <c r="M30" s="578"/>
      <c r="N30" s="578"/>
      <c r="O30" s="578"/>
      <c r="P30" s="578"/>
      <c r="Q30" s="578"/>
      <c r="R30" s="578"/>
      <c r="S30" s="578"/>
      <c r="T30" s="578"/>
      <c r="U30" s="578"/>
      <c r="V30" s="578"/>
      <c r="W30" s="578"/>
      <c r="X30" s="578"/>
      <c r="Y30" s="578"/>
      <c r="Z30" s="578"/>
      <c r="AA30" s="579"/>
      <c r="AB30" s="584"/>
      <c r="AC30" s="585"/>
      <c r="AD30" s="585"/>
      <c r="AE30" s="585"/>
      <c r="AF30" s="585"/>
      <c r="AG30" s="586"/>
      <c r="AH30" s="295" t="s">
        <v>526</v>
      </c>
      <c r="AI30" s="296"/>
      <c r="AJ30" s="296"/>
      <c r="AK30" s="297"/>
      <c r="AL30" s="593" t="str">
        <f>IF(AB30="","",AB30*1)</f>
        <v/>
      </c>
      <c r="AM30" s="594"/>
      <c r="AN30" s="594"/>
      <c r="AO30" s="595"/>
    </row>
    <row r="31" spans="2:41" ht="13.5" customHeight="1" x14ac:dyDescent="0.15">
      <c r="B31" s="603"/>
      <c r="C31" s="500"/>
      <c r="D31" s="501"/>
      <c r="E31" s="501"/>
      <c r="F31" s="501"/>
      <c r="G31" s="501"/>
      <c r="H31" s="501"/>
      <c r="I31" s="502"/>
      <c r="J31" s="616"/>
      <c r="K31" s="580"/>
      <c r="L31" s="580"/>
      <c r="M31" s="580"/>
      <c r="N31" s="580"/>
      <c r="O31" s="580"/>
      <c r="P31" s="580"/>
      <c r="Q31" s="580"/>
      <c r="R31" s="580"/>
      <c r="S31" s="580"/>
      <c r="T31" s="580"/>
      <c r="U31" s="580"/>
      <c r="V31" s="580"/>
      <c r="W31" s="580"/>
      <c r="X31" s="580"/>
      <c r="Y31" s="580"/>
      <c r="Z31" s="580"/>
      <c r="AA31" s="581"/>
      <c r="AB31" s="587"/>
      <c r="AC31" s="588"/>
      <c r="AD31" s="588"/>
      <c r="AE31" s="588"/>
      <c r="AF31" s="588"/>
      <c r="AG31" s="589"/>
      <c r="AH31" s="298"/>
      <c r="AI31" s="299"/>
      <c r="AJ31" s="299"/>
      <c r="AK31" s="300"/>
      <c r="AL31" s="596"/>
      <c r="AM31" s="597"/>
      <c r="AN31" s="597"/>
      <c r="AO31" s="598"/>
    </row>
    <row r="32" spans="2:41" ht="13.5" customHeight="1" x14ac:dyDescent="0.15">
      <c r="B32" s="604"/>
      <c r="C32" s="503"/>
      <c r="D32" s="406"/>
      <c r="E32" s="406"/>
      <c r="F32" s="406"/>
      <c r="G32" s="406"/>
      <c r="H32" s="406"/>
      <c r="I32" s="407"/>
      <c r="J32" s="617"/>
      <c r="K32" s="582"/>
      <c r="L32" s="582"/>
      <c r="M32" s="582"/>
      <c r="N32" s="582"/>
      <c r="O32" s="582"/>
      <c r="P32" s="582"/>
      <c r="Q32" s="582"/>
      <c r="R32" s="582"/>
      <c r="S32" s="582"/>
      <c r="T32" s="582"/>
      <c r="U32" s="582"/>
      <c r="V32" s="582"/>
      <c r="W32" s="582"/>
      <c r="X32" s="582"/>
      <c r="Y32" s="582"/>
      <c r="Z32" s="582"/>
      <c r="AA32" s="583"/>
      <c r="AB32" s="590"/>
      <c r="AC32" s="591"/>
      <c r="AD32" s="591"/>
      <c r="AE32" s="591"/>
      <c r="AF32" s="591"/>
      <c r="AG32" s="592"/>
      <c r="AH32" s="301"/>
      <c r="AI32" s="302"/>
      <c r="AJ32" s="302"/>
      <c r="AK32" s="303"/>
      <c r="AL32" s="599"/>
      <c r="AM32" s="600"/>
      <c r="AN32" s="600"/>
      <c r="AO32" s="601"/>
    </row>
    <row r="33" spans="2:41" ht="13.5" customHeight="1" x14ac:dyDescent="0.15">
      <c r="B33" s="602" t="s">
        <v>535</v>
      </c>
      <c r="C33" s="499" t="s">
        <v>308</v>
      </c>
      <c r="D33" s="404"/>
      <c r="E33" s="404"/>
      <c r="F33" s="404"/>
      <c r="G33" s="404"/>
      <c r="H33" s="404"/>
      <c r="I33" s="405"/>
      <c r="J33" s="499" t="s">
        <v>536</v>
      </c>
      <c r="K33" s="404"/>
      <c r="L33" s="404"/>
      <c r="M33" s="404"/>
      <c r="N33" s="404"/>
      <c r="O33" s="404"/>
      <c r="P33" s="404"/>
      <c r="Q33" s="404"/>
      <c r="R33" s="404"/>
      <c r="S33" s="404"/>
      <c r="T33" s="404"/>
      <c r="U33" s="404"/>
      <c r="V33" s="404"/>
      <c r="W33" s="404"/>
      <c r="X33" s="404"/>
      <c r="Y33" s="404"/>
      <c r="Z33" s="404"/>
      <c r="AA33" s="405"/>
      <c r="AB33" s="584"/>
      <c r="AC33" s="585"/>
      <c r="AD33" s="585"/>
      <c r="AE33" s="585"/>
      <c r="AF33" s="585"/>
      <c r="AG33" s="586"/>
      <c r="AH33" s="295" t="s">
        <v>526</v>
      </c>
      <c r="AI33" s="296"/>
      <c r="AJ33" s="296"/>
      <c r="AK33" s="297"/>
      <c r="AL33" s="593" t="str">
        <f>IF(AB33="","",AB33*1)</f>
        <v/>
      </c>
      <c r="AM33" s="594"/>
      <c r="AN33" s="594"/>
      <c r="AO33" s="595"/>
    </row>
    <row r="34" spans="2:41" ht="13.5" customHeight="1" x14ac:dyDescent="0.15">
      <c r="B34" s="603"/>
      <c r="C34" s="500"/>
      <c r="D34" s="501"/>
      <c r="E34" s="501"/>
      <c r="F34" s="501"/>
      <c r="G34" s="501"/>
      <c r="H34" s="501"/>
      <c r="I34" s="502"/>
      <c r="J34" s="500"/>
      <c r="K34" s="501"/>
      <c r="L34" s="501"/>
      <c r="M34" s="501"/>
      <c r="N34" s="501"/>
      <c r="O34" s="501"/>
      <c r="P34" s="501"/>
      <c r="Q34" s="501"/>
      <c r="R34" s="501"/>
      <c r="S34" s="501"/>
      <c r="T34" s="501"/>
      <c r="U34" s="501"/>
      <c r="V34" s="501"/>
      <c r="W34" s="501"/>
      <c r="X34" s="501"/>
      <c r="Y34" s="501"/>
      <c r="Z34" s="501"/>
      <c r="AA34" s="502"/>
      <c r="AB34" s="587"/>
      <c r="AC34" s="588"/>
      <c r="AD34" s="588"/>
      <c r="AE34" s="588"/>
      <c r="AF34" s="588"/>
      <c r="AG34" s="589"/>
      <c r="AH34" s="298"/>
      <c r="AI34" s="299"/>
      <c r="AJ34" s="299"/>
      <c r="AK34" s="300"/>
      <c r="AL34" s="596"/>
      <c r="AM34" s="597"/>
      <c r="AN34" s="597"/>
      <c r="AO34" s="598"/>
    </row>
    <row r="35" spans="2:41" ht="13.5" customHeight="1" x14ac:dyDescent="0.15">
      <c r="B35" s="604"/>
      <c r="C35" s="503"/>
      <c r="D35" s="406"/>
      <c r="E35" s="406"/>
      <c r="F35" s="406"/>
      <c r="G35" s="406"/>
      <c r="H35" s="406"/>
      <c r="I35" s="407"/>
      <c r="J35" s="503"/>
      <c r="K35" s="406"/>
      <c r="L35" s="406"/>
      <c r="M35" s="406"/>
      <c r="N35" s="406"/>
      <c r="O35" s="406"/>
      <c r="P35" s="406"/>
      <c r="Q35" s="406"/>
      <c r="R35" s="406"/>
      <c r="S35" s="406"/>
      <c r="T35" s="406"/>
      <c r="U35" s="406"/>
      <c r="V35" s="406"/>
      <c r="W35" s="406"/>
      <c r="X35" s="406"/>
      <c r="Y35" s="406"/>
      <c r="Z35" s="406"/>
      <c r="AA35" s="407"/>
      <c r="AB35" s="590"/>
      <c r="AC35" s="591"/>
      <c r="AD35" s="591"/>
      <c r="AE35" s="591"/>
      <c r="AF35" s="591"/>
      <c r="AG35" s="592"/>
      <c r="AH35" s="301"/>
      <c r="AI35" s="302"/>
      <c r="AJ35" s="302"/>
      <c r="AK35" s="303"/>
      <c r="AL35" s="599"/>
      <c r="AM35" s="600"/>
      <c r="AN35" s="600"/>
      <c r="AO35" s="601"/>
    </row>
    <row r="36" spans="2:41" ht="13.5" customHeight="1" x14ac:dyDescent="0.15">
      <c r="B36" s="602" t="s">
        <v>537</v>
      </c>
      <c r="C36" s="499" t="s">
        <v>309</v>
      </c>
      <c r="D36" s="404"/>
      <c r="E36" s="404"/>
      <c r="F36" s="404"/>
      <c r="G36" s="404"/>
      <c r="H36" s="404"/>
      <c r="I36" s="405"/>
      <c r="J36" s="499" t="s">
        <v>538</v>
      </c>
      <c r="K36" s="404"/>
      <c r="L36" s="404"/>
      <c r="M36" s="404"/>
      <c r="N36" s="404"/>
      <c r="O36" s="404"/>
      <c r="P36" s="404"/>
      <c r="Q36" s="404"/>
      <c r="R36" s="404"/>
      <c r="S36" s="404"/>
      <c r="T36" s="404"/>
      <c r="U36" s="404"/>
      <c r="V36" s="404"/>
      <c r="W36" s="404"/>
      <c r="X36" s="404"/>
      <c r="Y36" s="404"/>
      <c r="Z36" s="404"/>
      <c r="AA36" s="405"/>
      <c r="AB36" s="584"/>
      <c r="AC36" s="585"/>
      <c r="AD36" s="585"/>
      <c r="AE36" s="585"/>
      <c r="AF36" s="585"/>
      <c r="AG36" s="586"/>
      <c r="AH36" s="606" t="s">
        <v>524</v>
      </c>
      <c r="AI36" s="607"/>
      <c r="AJ36" s="607"/>
      <c r="AK36" s="608"/>
      <c r="AL36" s="593" t="str">
        <f>IF(AB36="","",AB36*2)</f>
        <v/>
      </c>
      <c r="AM36" s="594"/>
      <c r="AN36" s="594"/>
      <c r="AO36" s="595"/>
    </row>
    <row r="37" spans="2:41" ht="13.5" customHeight="1" x14ac:dyDescent="0.15">
      <c r="B37" s="603"/>
      <c r="C37" s="500"/>
      <c r="D37" s="501"/>
      <c r="E37" s="501"/>
      <c r="F37" s="501"/>
      <c r="G37" s="501"/>
      <c r="H37" s="501"/>
      <c r="I37" s="502"/>
      <c r="J37" s="500"/>
      <c r="K37" s="501"/>
      <c r="L37" s="501"/>
      <c r="M37" s="501"/>
      <c r="N37" s="501"/>
      <c r="O37" s="501"/>
      <c r="P37" s="501"/>
      <c r="Q37" s="501"/>
      <c r="R37" s="501"/>
      <c r="S37" s="501"/>
      <c r="T37" s="501"/>
      <c r="U37" s="501"/>
      <c r="V37" s="501"/>
      <c r="W37" s="501"/>
      <c r="X37" s="501"/>
      <c r="Y37" s="501"/>
      <c r="Z37" s="501"/>
      <c r="AA37" s="502"/>
      <c r="AB37" s="587"/>
      <c r="AC37" s="588"/>
      <c r="AD37" s="588"/>
      <c r="AE37" s="588"/>
      <c r="AF37" s="588"/>
      <c r="AG37" s="589"/>
      <c r="AH37" s="609"/>
      <c r="AI37" s="610"/>
      <c r="AJ37" s="610"/>
      <c r="AK37" s="611"/>
      <c r="AL37" s="596"/>
      <c r="AM37" s="597"/>
      <c r="AN37" s="597"/>
      <c r="AO37" s="598"/>
    </row>
    <row r="38" spans="2:41" ht="13.5" customHeight="1" x14ac:dyDescent="0.15">
      <c r="B38" s="604"/>
      <c r="C38" s="503"/>
      <c r="D38" s="406"/>
      <c r="E38" s="406"/>
      <c r="F38" s="406"/>
      <c r="G38" s="406"/>
      <c r="H38" s="406"/>
      <c r="I38" s="407"/>
      <c r="J38" s="503"/>
      <c r="K38" s="406"/>
      <c r="L38" s="406"/>
      <c r="M38" s="406"/>
      <c r="N38" s="406"/>
      <c r="O38" s="406"/>
      <c r="P38" s="406"/>
      <c r="Q38" s="406"/>
      <c r="R38" s="406"/>
      <c r="S38" s="406"/>
      <c r="T38" s="406"/>
      <c r="U38" s="406"/>
      <c r="V38" s="406"/>
      <c r="W38" s="406"/>
      <c r="X38" s="406"/>
      <c r="Y38" s="406"/>
      <c r="Z38" s="406"/>
      <c r="AA38" s="407"/>
      <c r="AB38" s="590"/>
      <c r="AC38" s="591"/>
      <c r="AD38" s="591"/>
      <c r="AE38" s="591"/>
      <c r="AF38" s="591"/>
      <c r="AG38" s="592"/>
      <c r="AH38" s="612"/>
      <c r="AI38" s="613"/>
      <c r="AJ38" s="613"/>
      <c r="AK38" s="614"/>
      <c r="AL38" s="599"/>
      <c r="AM38" s="600"/>
      <c r="AN38" s="600"/>
      <c r="AO38" s="601"/>
    </row>
    <row r="39" spans="2:41" ht="13.5" customHeight="1" x14ac:dyDescent="0.15">
      <c r="B39" s="402" t="s">
        <v>539</v>
      </c>
      <c r="C39" s="499" t="s">
        <v>310</v>
      </c>
      <c r="D39" s="404"/>
      <c r="E39" s="404"/>
      <c r="F39" s="404"/>
      <c r="G39" s="404"/>
      <c r="H39" s="404"/>
      <c r="I39" s="405"/>
      <c r="J39" s="499" t="s">
        <v>540</v>
      </c>
      <c r="K39" s="404"/>
      <c r="L39" s="404"/>
      <c r="M39" s="404"/>
      <c r="N39" s="404"/>
      <c r="O39" s="404"/>
      <c r="P39" s="404"/>
      <c r="Q39" s="404"/>
      <c r="R39" s="404"/>
      <c r="S39" s="404"/>
      <c r="T39" s="404"/>
      <c r="U39" s="404"/>
      <c r="V39" s="404"/>
      <c r="W39" s="404"/>
      <c r="X39" s="404"/>
      <c r="Y39" s="404"/>
      <c r="Z39" s="404"/>
      <c r="AA39" s="405"/>
      <c r="AB39" s="584"/>
      <c r="AC39" s="585"/>
      <c r="AD39" s="585"/>
      <c r="AE39" s="585"/>
      <c r="AF39" s="585"/>
      <c r="AG39" s="586"/>
      <c r="AH39" s="295" t="s">
        <v>526</v>
      </c>
      <c r="AI39" s="296"/>
      <c r="AJ39" s="296"/>
      <c r="AK39" s="297"/>
      <c r="AL39" s="593" t="str">
        <f>IF(AB39="","",AB39*1)</f>
        <v/>
      </c>
      <c r="AM39" s="594"/>
      <c r="AN39" s="594"/>
      <c r="AO39" s="595"/>
    </row>
    <row r="40" spans="2:41" ht="13.5" customHeight="1" x14ac:dyDescent="0.15">
      <c r="B40" s="472"/>
      <c r="C40" s="500"/>
      <c r="D40" s="501"/>
      <c r="E40" s="501"/>
      <c r="F40" s="501"/>
      <c r="G40" s="501"/>
      <c r="H40" s="501"/>
      <c r="I40" s="502"/>
      <c r="J40" s="500"/>
      <c r="K40" s="501"/>
      <c r="L40" s="501"/>
      <c r="M40" s="501"/>
      <c r="N40" s="501"/>
      <c r="O40" s="501"/>
      <c r="P40" s="501"/>
      <c r="Q40" s="501"/>
      <c r="R40" s="501"/>
      <c r="S40" s="501"/>
      <c r="T40" s="501"/>
      <c r="U40" s="501"/>
      <c r="V40" s="501"/>
      <c r="W40" s="501"/>
      <c r="X40" s="501"/>
      <c r="Y40" s="501"/>
      <c r="Z40" s="501"/>
      <c r="AA40" s="502"/>
      <c r="AB40" s="587"/>
      <c r="AC40" s="588"/>
      <c r="AD40" s="588"/>
      <c r="AE40" s="588"/>
      <c r="AF40" s="588"/>
      <c r="AG40" s="589"/>
      <c r="AH40" s="298"/>
      <c r="AI40" s="299"/>
      <c r="AJ40" s="299"/>
      <c r="AK40" s="300"/>
      <c r="AL40" s="596"/>
      <c r="AM40" s="597"/>
      <c r="AN40" s="597"/>
      <c r="AO40" s="598"/>
    </row>
    <row r="41" spans="2:41" ht="13.5" customHeight="1" x14ac:dyDescent="0.15">
      <c r="B41" s="472"/>
      <c r="C41" s="500"/>
      <c r="D41" s="501"/>
      <c r="E41" s="501"/>
      <c r="F41" s="501"/>
      <c r="G41" s="501"/>
      <c r="H41" s="501"/>
      <c r="I41" s="502"/>
      <c r="J41" s="500"/>
      <c r="K41" s="501"/>
      <c r="L41" s="406"/>
      <c r="M41" s="406"/>
      <c r="N41" s="406"/>
      <c r="O41" s="406"/>
      <c r="P41" s="406"/>
      <c r="Q41" s="406"/>
      <c r="R41" s="406"/>
      <c r="S41" s="406"/>
      <c r="T41" s="406"/>
      <c r="U41" s="406"/>
      <c r="V41" s="406"/>
      <c r="W41" s="406"/>
      <c r="X41" s="406"/>
      <c r="Y41" s="406"/>
      <c r="Z41" s="406"/>
      <c r="AA41" s="407"/>
      <c r="AB41" s="590"/>
      <c r="AC41" s="591"/>
      <c r="AD41" s="591"/>
      <c r="AE41" s="591"/>
      <c r="AF41" s="591"/>
      <c r="AG41" s="592"/>
      <c r="AH41" s="301"/>
      <c r="AI41" s="302"/>
      <c r="AJ41" s="302"/>
      <c r="AK41" s="303"/>
      <c r="AL41" s="599"/>
      <c r="AM41" s="600"/>
      <c r="AN41" s="600"/>
      <c r="AO41" s="601"/>
    </row>
    <row r="42" spans="2:41" ht="13.5" customHeight="1" x14ac:dyDescent="0.15">
      <c r="B42" s="472"/>
      <c r="C42" s="500"/>
      <c r="D42" s="501"/>
      <c r="E42" s="501"/>
      <c r="F42" s="501"/>
      <c r="G42" s="501"/>
      <c r="H42" s="501"/>
      <c r="I42" s="502"/>
      <c r="J42" s="222" t="s">
        <v>541</v>
      </c>
      <c r="K42" s="244"/>
      <c r="L42" s="221"/>
      <c r="M42" s="221"/>
      <c r="N42" s="221"/>
      <c r="O42" s="221"/>
      <c r="P42" s="221"/>
      <c r="Q42" s="221"/>
      <c r="R42" s="221"/>
      <c r="S42" s="221"/>
      <c r="T42" s="221"/>
      <c r="U42" s="221"/>
      <c r="V42" s="221"/>
      <c r="W42" s="221"/>
      <c r="X42" s="221"/>
      <c r="Y42" s="221"/>
      <c r="Z42" s="221"/>
      <c r="AA42" s="221"/>
      <c r="AB42" s="245"/>
      <c r="AC42" s="246"/>
      <c r="AD42" s="246"/>
      <c r="AE42" s="246"/>
      <c r="AF42" s="246"/>
      <c r="AG42" s="247"/>
      <c r="AH42" s="215"/>
      <c r="AI42" s="216"/>
      <c r="AJ42" s="216"/>
      <c r="AK42" s="217"/>
      <c r="AL42" s="248"/>
      <c r="AM42" s="249"/>
      <c r="AN42" s="249"/>
      <c r="AO42" s="250"/>
    </row>
    <row r="43" spans="2:41" ht="13.5" customHeight="1" x14ac:dyDescent="0.15">
      <c r="B43" s="472"/>
      <c r="C43" s="500"/>
      <c r="D43" s="501"/>
      <c r="E43" s="501"/>
      <c r="F43" s="501"/>
      <c r="G43" s="501"/>
      <c r="H43" s="501"/>
      <c r="I43" s="502"/>
      <c r="J43" s="251"/>
      <c r="K43" s="501" t="s">
        <v>542</v>
      </c>
      <c r="L43" s="404"/>
      <c r="M43" s="404"/>
      <c r="N43" s="404"/>
      <c r="O43" s="404"/>
      <c r="P43" s="404"/>
      <c r="Q43" s="404"/>
      <c r="R43" s="404"/>
      <c r="S43" s="404"/>
      <c r="T43" s="404"/>
      <c r="U43" s="404"/>
      <c r="V43" s="404"/>
      <c r="W43" s="404"/>
      <c r="X43" s="404"/>
      <c r="Y43" s="404"/>
      <c r="Z43" s="404"/>
      <c r="AA43" s="405"/>
      <c r="AB43" s="584"/>
      <c r="AC43" s="585"/>
      <c r="AD43" s="585"/>
      <c r="AE43" s="585"/>
      <c r="AF43" s="585"/>
      <c r="AG43" s="586"/>
      <c r="AH43" s="295" t="s">
        <v>543</v>
      </c>
      <c r="AI43" s="296"/>
      <c r="AJ43" s="296"/>
      <c r="AK43" s="297"/>
      <c r="AL43" s="593" t="str">
        <f>IF(AB43="","",AB43*1)</f>
        <v/>
      </c>
      <c r="AM43" s="594"/>
      <c r="AN43" s="594"/>
      <c r="AO43" s="595"/>
    </row>
    <row r="44" spans="2:41" ht="13.5" customHeight="1" x14ac:dyDescent="0.15">
      <c r="B44" s="472"/>
      <c r="C44" s="500"/>
      <c r="D44" s="501"/>
      <c r="E44" s="501"/>
      <c r="F44" s="501"/>
      <c r="G44" s="501"/>
      <c r="H44" s="501"/>
      <c r="I44" s="502"/>
      <c r="J44" s="251"/>
      <c r="K44" s="501"/>
      <c r="L44" s="501"/>
      <c r="M44" s="501"/>
      <c r="N44" s="501"/>
      <c r="O44" s="501"/>
      <c r="P44" s="501"/>
      <c r="Q44" s="501"/>
      <c r="R44" s="501"/>
      <c r="S44" s="501"/>
      <c r="T44" s="501"/>
      <c r="U44" s="501"/>
      <c r="V44" s="501"/>
      <c r="W44" s="501"/>
      <c r="X44" s="501"/>
      <c r="Y44" s="501"/>
      <c r="Z44" s="501"/>
      <c r="AA44" s="502"/>
      <c r="AB44" s="587"/>
      <c r="AC44" s="588"/>
      <c r="AD44" s="588"/>
      <c r="AE44" s="588"/>
      <c r="AF44" s="588"/>
      <c r="AG44" s="589"/>
      <c r="AH44" s="298"/>
      <c r="AI44" s="299"/>
      <c r="AJ44" s="299"/>
      <c r="AK44" s="300"/>
      <c r="AL44" s="596"/>
      <c r="AM44" s="597"/>
      <c r="AN44" s="597"/>
      <c r="AO44" s="598"/>
    </row>
    <row r="45" spans="2:41" ht="13.5" customHeight="1" x14ac:dyDescent="0.15">
      <c r="B45" s="472"/>
      <c r="C45" s="500"/>
      <c r="D45" s="501"/>
      <c r="E45" s="501"/>
      <c r="F45" s="501"/>
      <c r="G45" s="501"/>
      <c r="H45" s="501"/>
      <c r="I45" s="502"/>
      <c r="J45" s="251"/>
      <c r="K45" s="406"/>
      <c r="L45" s="406"/>
      <c r="M45" s="406"/>
      <c r="N45" s="406"/>
      <c r="O45" s="406"/>
      <c r="P45" s="406"/>
      <c r="Q45" s="406"/>
      <c r="R45" s="406"/>
      <c r="S45" s="406"/>
      <c r="T45" s="406"/>
      <c r="U45" s="406"/>
      <c r="V45" s="406"/>
      <c r="W45" s="406"/>
      <c r="X45" s="406"/>
      <c r="Y45" s="406"/>
      <c r="Z45" s="406"/>
      <c r="AA45" s="407"/>
      <c r="AB45" s="590"/>
      <c r="AC45" s="591"/>
      <c r="AD45" s="591"/>
      <c r="AE45" s="591"/>
      <c r="AF45" s="591"/>
      <c r="AG45" s="592"/>
      <c r="AH45" s="301"/>
      <c r="AI45" s="302"/>
      <c r="AJ45" s="302"/>
      <c r="AK45" s="303"/>
      <c r="AL45" s="599"/>
      <c r="AM45" s="600"/>
      <c r="AN45" s="600"/>
      <c r="AO45" s="601"/>
    </row>
    <row r="46" spans="2:41" ht="13.5" customHeight="1" x14ac:dyDescent="0.15">
      <c r="B46" s="472"/>
      <c r="C46" s="500"/>
      <c r="D46" s="501"/>
      <c r="E46" s="501"/>
      <c r="F46" s="501"/>
      <c r="G46" s="501"/>
      <c r="H46" s="501"/>
      <c r="I46" s="502"/>
      <c r="J46" s="251"/>
      <c r="K46" s="404" t="s">
        <v>544</v>
      </c>
      <c r="L46" s="404"/>
      <c r="M46" s="404"/>
      <c r="N46" s="404"/>
      <c r="O46" s="404"/>
      <c r="P46" s="404"/>
      <c r="Q46" s="404"/>
      <c r="R46" s="404"/>
      <c r="S46" s="404"/>
      <c r="T46" s="404"/>
      <c r="U46" s="404"/>
      <c r="V46" s="404"/>
      <c r="W46" s="404"/>
      <c r="X46" s="404"/>
      <c r="Y46" s="404"/>
      <c r="Z46" s="404"/>
      <c r="AA46" s="405"/>
      <c r="AB46" s="584"/>
      <c r="AC46" s="585"/>
      <c r="AD46" s="585"/>
      <c r="AE46" s="585"/>
      <c r="AF46" s="585"/>
      <c r="AG46" s="586"/>
      <c r="AH46" s="295" t="s">
        <v>524</v>
      </c>
      <c r="AI46" s="296"/>
      <c r="AJ46" s="296"/>
      <c r="AK46" s="297"/>
      <c r="AL46" s="593" t="str">
        <f>IF(AB46="","",AB46*2)</f>
        <v/>
      </c>
      <c r="AM46" s="594"/>
      <c r="AN46" s="594"/>
      <c r="AO46" s="595"/>
    </row>
    <row r="47" spans="2:41" ht="13.5" customHeight="1" x14ac:dyDescent="0.15">
      <c r="B47" s="472"/>
      <c r="C47" s="500"/>
      <c r="D47" s="501"/>
      <c r="E47" s="501"/>
      <c r="F47" s="501"/>
      <c r="G47" s="501"/>
      <c r="H47" s="501"/>
      <c r="I47" s="502"/>
      <c r="J47" s="251"/>
      <c r="K47" s="501"/>
      <c r="L47" s="501"/>
      <c r="M47" s="501"/>
      <c r="N47" s="501"/>
      <c r="O47" s="501"/>
      <c r="P47" s="501"/>
      <c r="Q47" s="501"/>
      <c r="R47" s="501"/>
      <c r="S47" s="501"/>
      <c r="T47" s="501"/>
      <c r="U47" s="501"/>
      <c r="V47" s="501"/>
      <c r="W47" s="501"/>
      <c r="X47" s="501"/>
      <c r="Y47" s="501"/>
      <c r="Z47" s="501"/>
      <c r="AA47" s="502"/>
      <c r="AB47" s="587"/>
      <c r="AC47" s="588"/>
      <c r="AD47" s="588"/>
      <c r="AE47" s="588"/>
      <c r="AF47" s="588"/>
      <c r="AG47" s="589"/>
      <c r="AH47" s="298"/>
      <c r="AI47" s="299"/>
      <c r="AJ47" s="299"/>
      <c r="AK47" s="300"/>
      <c r="AL47" s="596"/>
      <c r="AM47" s="597"/>
      <c r="AN47" s="597"/>
      <c r="AO47" s="598"/>
    </row>
    <row r="48" spans="2:41" ht="13.5" customHeight="1" x14ac:dyDescent="0.15">
      <c r="B48" s="403"/>
      <c r="C48" s="503"/>
      <c r="D48" s="406"/>
      <c r="E48" s="406"/>
      <c r="F48" s="406"/>
      <c r="G48" s="406"/>
      <c r="H48" s="406"/>
      <c r="I48" s="407"/>
      <c r="J48" s="252"/>
      <c r="K48" s="406"/>
      <c r="L48" s="406"/>
      <c r="M48" s="406"/>
      <c r="N48" s="406"/>
      <c r="O48" s="406"/>
      <c r="P48" s="406"/>
      <c r="Q48" s="406"/>
      <c r="R48" s="406"/>
      <c r="S48" s="406"/>
      <c r="T48" s="406"/>
      <c r="U48" s="406"/>
      <c r="V48" s="406"/>
      <c r="W48" s="406"/>
      <c r="X48" s="406"/>
      <c r="Y48" s="406"/>
      <c r="Z48" s="406"/>
      <c r="AA48" s="407"/>
      <c r="AB48" s="590"/>
      <c r="AC48" s="591"/>
      <c r="AD48" s="591"/>
      <c r="AE48" s="591"/>
      <c r="AF48" s="591"/>
      <c r="AG48" s="592"/>
      <c r="AH48" s="301"/>
      <c r="AI48" s="302"/>
      <c r="AJ48" s="302"/>
      <c r="AK48" s="303"/>
      <c r="AL48" s="599"/>
      <c r="AM48" s="600"/>
      <c r="AN48" s="600"/>
      <c r="AO48" s="601"/>
    </row>
    <row r="49" spans="2:41" ht="13.5" customHeight="1" x14ac:dyDescent="0.15">
      <c r="B49" s="402" t="s">
        <v>545</v>
      </c>
      <c r="C49" s="499" t="s">
        <v>314</v>
      </c>
      <c r="D49" s="404"/>
      <c r="E49" s="404"/>
      <c r="F49" s="404"/>
      <c r="G49" s="404"/>
      <c r="H49" s="404"/>
      <c r="I49" s="405"/>
      <c r="J49" s="499" t="s">
        <v>546</v>
      </c>
      <c r="K49" s="404"/>
      <c r="L49" s="404"/>
      <c r="M49" s="404"/>
      <c r="N49" s="404"/>
      <c r="O49" s="404"/>
      <c r="P49" s="404"/>
      <c r="Q49" s="404"/>
      <c r="R49" s="404"/>
      <c r="S49" s="404"/>
      <c r="T49" s="404"/>
      <c r="U49" s="404"/>
      <c r="V49" s="404"/>
      <c r="W49" s="404"/>
      <c r="X49" s="404"/>
      <c r="Y49" s="404"/>
      <c r="Z49" s="404"/>
      <c r="AA49" s="405"/>
      <c r="AB49" s="584"/>
      <c r="AC49" s="585"/>
      <c r="AD49" s="585"/>
      <c r="AE49" s="585"/>
      <c r="AF49" s="585"/>
      <c r="AG49" s="586"/>
      <c r="AH49" s="295" t="s">
        <v>524</v>
      </c>
      <c r="AI49" s="296"/>
      <c r="AJ49" s="296"/>
      <c r="AK49" s="297"/>
      <c r="AL49" s="593" t="str">
        <f>IF(AB49="","",AB49*2)</f>
        <v/>
      </c>
      <c r="AM49" s="594"/>
      <c r="AN49" s="594"/>
      <c r="AO49" s="595"/>
    </row>
    <row r="50" spans="2:41" ht="13.5" customHeight="1" x14ac:dyDescent="0.15">
      <c r="B50" s="472"/>
      <c r="C50" s="500"/>
      <c r="D50" s="501"/>
      <c r="E50" s="501"/>
      <c r="F50" s="501"/>
      <c r="G50" s="501"/>
      <c r="H50" s="501"/>
      <c r="I50" s="502"/>
      <c r="J50" s="500"/>
      <c r="K50" s="501"/>
      <c r="L50" s="501"/>
      <c r="M50" s="501"/>
      <c r="N50" s="501"/>
      <c r="O50" s="501"/>
      <c r="P50" s="501"/>
      <c r="Q50" s="501"/>
      <c r="R50" s="501"/>
      <c r="S50" s="501"/>
      <c r="T50" s="501"/>
      <c r="U50" s="501"/>
      <c r="V50" s="501"/>
      <c r="W50" s="501"/>
      <c r="X50" s="501"/>
      <c r="Y50" s="501"/>
      <c r="Z50" s="501"/>
      <c r="AA50" s="502"/>
      <c r="AB50" s="587"/>
      <c r="AC50" s="588"/>
      <c r="AD50" s="588"/>
      <c r="AE50" s="588"/>
      <c r="AF50" s="588"/>
      <c r="AG50" s="589"/>
      <c r="AH50" s="298"/>
      <c r="AI50" s="299"/>
      <c r="AJ50" s="299"/>
      <c r="AK50" s="300"/>
      <c r="AL50" s="596"/>
      <c r="AM50" s="597"/>
      <c r="AN50" s="597"/>
      <c r="AO50" s="598"/>
    </row>
    <row r="51" spans="2:41" ht="13.5" customHeight="1" x14ac:dyDescent="0.15">
      <c r="B51" s="472"/>
      <c r="C51" s="500"/>
      <c r="D51" s="501"/>
      <c r="E51" s="501"/>
      <c r="F51" s="501"/>
      <c r="G51" s="501"/>
      <c r="H51" s="501"/>
      <c r="I51" s="502"/>
      <c r="J51" s="500"/>
      <c r="K51" s="406"/>
      <c r="L51" s="406"/>
      <c r="M51" s="406"/>
      <c r="N51" s="406"/>
      <c r="O51" s="406"/>
      <c r="P51" s="406"/>
      <c r="Q51" s="406"/>
      <c r="R51" s="406"/>
      <c r="S51" s="406"/>
      <c r="T51" s="406"/>
      <c r="U51" s="406"/>
      <c r="V51" s="406"/>
      <c r="W51" s="406"/>
      <c r="X51" s="406"/>
      <c r="Y51" s="406"/>
      <c r="Z51" s="406"/>
      <c r="AA51" s="407"/>
      <c r="AB51" s="590"/>
      <c r="AC51" s="591"/>
      <c r="AD51" s="591"/>
      <c r="AE51" s="591"/>
      <c r="AF51" s="591"/>
      <c r="AG51" s="592"/>
      <c r="AH51" s="301"/>
      <c r="AI51" s="302"/>
      <c r="AJ51" s="302"/>
      <c r="AK51" s="303"/>
      <c r="AL51" s="599"/>
      <c r="AM51" s="600"/>
      <c r="AN51" s="600"/>
      <c r="AO51" s="601"/>
    </row>
    <row r="52" spans="2:41" ht="13.5" customHeight="1" x14ac:dyDescent="0.15">
      <c r="B52" s="472"/>
      <c r="C52" s="500"/>
      <c r="D52" s="501"/>
      <c r="E52" s="501"/>
      <c r="F52" s="501"/>
      <c r="G52" s="501"/>
      <c r="H52" s="501"/>
      <c r="I52" s="502"/>
      <c r="J52" s="576"/>
      <c r="K52" s="578" t="s">
        <v>547</v>
      </c>
      <c r="L52" s="578"/>
      <c r="M52" s="578"/>
      <c r="N52" s="578"/>
      <c r="O52" s="578"/>
      <c r="P52" s="578"/>
      <c r="Q52" s="578"/>
      <c r="R52" s="578"/>
      <c r="S52" s="578"/>
      <c r="T52" s="578"/>
      <c r="U52" s="578"/>
      <c r="V52" s="578"/>
      <c r="W52" s="578"/>
      <c r="X52" s="578"/>
      <c r="Y52" s="578"/>
      <c r="Z52" s="578"/>
      <c r="AA52" s="579"/>
      <c r="AB52" s="584"/>
      <c r="AC52" s="585"/>
      <c r="AD52" s="585"/>
      <c r="AE52" s="585"/>
      <c r="AF52" s="585"/>
      <c r="AG52" s="586"/>
      <c r="AH52" s="295" t="s">
        <v>522</v>
      </c>
      <c r="AI52" s="296"/>
      <c r="AJ52" s="296"/>
      <c r="AK52" s="297"/>
      <c r="AL52" s="593" t="str">
        <f>IF(AB52="","",AB52*3)</f>
        <v/>
      </c>
      <c r="AM52" s="594"/>
      <c r="AN52" s="594"/>
      <c r="AO52" s="595"/>
    </row>
    <row r="53" spans="2:41" ht="13.5" customHeight="1" x14ac:dyDescent="0.15">
      <c r="B53" s="472"/>
      <c r="C53" s="500"/>
      <c r="D53" s="501"/>
      <c r="E53" s="501"/>
      <c r="F53" s="501"/>
      <c r="G53" s="501"/>
      <c r="H53" s="501"/>
      <c r="I53" s="502"/>
      <c r="J53" s="576"/>
      <c r="K53" s="580"/>
      <c r="L53" s="580"/>
      <c r="M53" s="580"/>
      <c r="N53" s="580"/>
      <c r="O53" s="580"/>
      <c r="P53" s="580"/>
      <c r="Q53" s="580"/>
      <c r="R53" s="580"/>
      <c r="S53" s="580"/>
      <c r="T53" s="580"/>
      <c r="U53" s="580"/>
      <c r="V53" s="580"/>
      <c r="W53" s="580"/>
      <c r="X53" s="580"/>
      <c r="Y53" s="580"/>
      <c r="Z53" s="580"/>
      <c r="AA53" s="581"/>
      <c r="AB53" s="587"/>
      <c r="AC53" s="588"/>
      <c r="AD53" s="588"/>
      <c r="AE53" s="588"/>
      <c r="AF53" s="588"/>
      <c r="AG53" s="589"/>
      <c r="AH53" s="298"/>
      <c r="AI53" s="299"/>
      <c r="AJ53" s="299"/>
      <c r="AK53" s="300"/>
      <c r="AL53" s="596"/>
      <c r="AM53" s="597"/>
      <c r="AN53" s="597"/>
      <c r="AO53" s="598"/>
    </row>
    <row r="54" spans="2:41" ht="13.5" customHeight="1" x14ac:dyDescent="0.15">
      <c r="B54" s="403"/>
      <c r="C54" s="503"/>
      <c r="D54" s="406"/>
      <c r="E54" s="406"/>
      <c r="F54" s="406"/>
      <c r="G54" s="406"/>
      <c r="H54" s="406"/>
      <c r="I54" s="407"/>
      <c r="J54" s="577"/>
      <c r="K54" s="582"/>
      <c r="L54" s="582"/>
      <c r="M54" s="582"/>
      <c r="N54" s="582"/>
      <c r="O54" s="582"/>
      <c r="P54" s="582"/>
      <c r="Q54" s="582"/>
      <c r="R54" s="582"/>
      <c r="S54" s="582"/>
      <c r="T54" s="582"/>
      <c r="U54" s="582"/>
      <c r="V54" s="582"/>
      <c r="W54" s="582"/>
      <c r="X54" s="582"/>
      <c r="Y54" s="582"/>
      <c r="Z54" s="582"/>
      <c r="AA54" s="583"/>
      <c r="AB54" s="590"/>
      <c r="AC54" s="591"/>
      <c r="AD54" s="591"/>
      <c r="AE54" s="591"/>
      <c r="AF54" s="591"/>
      <c r="AG54" s="592"/>
      <c r="AH54" s="301"/>
      <c r="AI54" s="302"/>
      <c r="AJ54" s="302"/>
      <c r="AK54" s="303"/>
      <c r="AL54" s="599"/>
      <c r="AM54" s="600"/>
      <c r="AN54" s="600"/>
      <c r="AO54" s="601"/>
    </row>
    <row r="55" spans="2:41" ht="13.5" customHeight="1" x14ac:dyDescent="0.15">
      <c r="B55" s="602" t="s">
        <v>548</v>
      </c>
      <c r="C55" s="499" t="s">
        <v>317</v>
      </c>
      <c r="D55" s="404"/>
      <c r="E55" s="404"/>
      <c r="F55" s="404"/>
      <c r="G55" s="404"/>
      <c r="H55" s="404"/>
      <c r="I55" s="405"/>
      <c r="J55" s="499" t="s">
        <v>549</v>
      </c>
      <c r="K55" s="404"/>
      <c r="L55" s="404"/>
      <c r="M55" s="404"/>
      <c r="N55" s="404"/>
      <c r="O55" s="404"/>
      <c r="P55" s="404"/>
      <c r="Q55" s="404"/>
      <c r="R55" s="404"/>
      <c r="S55" s="404"/>
      <c r="T55" s="404"/>
      <c r="U55" s="404"/>
      <c r="V55" s="404"/>
      <c r="W55" s="404"/>
      <c r="X55" s="404"/>
      <c r="Y55" s="404"/>
      <c r="Z55" s="404"/>
      <c r="AA55" s="405"/>
      <c r="AB55" s="584"/>
      <c r="AC55" s="585"/>
      <c r="AD55" s="585"/>
      <c r="AE55" s="585"/>
      <c r="AF55" s="585"/>
      <c r="AG55" s="586"/>
      <c r="AH55" s="295" t="s">
        <v>526</v>
      </c>
      <c r="AI55" s="296"/>
      <c r="AJ55" s="296"/>
      <c r="AK55" s="297"/>
      <c r="AL55" s="593" t="str">
        <f>IF(AB55="","",AB55*1)</f>
        <v/>
      </c>
      <c r="AM55" s="594"/>
      <c r="AN55" s="594"/>
      <c r="AO55" s="595"/>
    </row>
    <row r="56" spans="2:41" ht="13.5" customHeight="1" x14ac:dyDescent="0.15">
      <c r="B56" s="603"/>
      <c r="C56" s="500"/>
      <c r="D56" s="501"/>
      <c r="E56" s="501"/>
      <c r="F56" s="501"/>
      <c r="G56" s="501"/>
      <c r="H56" s="501"/>
      <c r="I56" s="502"/>
      <c r="J56" s="500"/>
      <c r="K56" s="501"/>
      <c r="L56" s="501"/>
      <c r="M56" s="501"/>
      <c r="N56" s="501"/>
      <c r="O56" s="501"/>
      <c r="P56" s="501"/>
      <c r="Q56" s="501"/>
      <c r="R56" s="501"/>
      <c r="S56" s="501"/>
      <c r="T56" s="501"/>
      <c r="U56" s="501"/>
      <c r="V56" s="501"/>
      <c r="W56" s="501"/>
      <c r="X56" s="501"/>
      <c r="Y56" s="501"/>
      <c r="Z56" s="501"/>
      <c r="AA56" s="502"/>
      <c r="AB56" s="587"/>
      <c r="AC56" s="588"/>
      <c r="AD56" s="588"/>
      <c r="AE56" s="588"/>
      <c r="AF56" s="588"/>
      <c r="AG56" s="589"/>
      <c r="AH56" s="298"/>
      <c r="AI56" s="299"/>
      <c r="AJ56" s="299"/>
      <c r="AK56" s="300"/>
      <c r="AL56" s="596"/>
      <c r="AM56" s="597"/>
      <c r="AN56" s="597"/>
      <c r="AO56" s="598"/>
    </row>
    <row r="57" spans="2:41" ht="13.5" customHeight="1" x14ac:dyDescent="0.15">
      <c r="B57" s="603"/>
      <c r="C57" s="500"/>
      <c r="D57" s="501"/>
      <c r="E57" s="501"/>
      <c r="F57" s="501"/>
      <c r="G57" s="501"/>
      <c r="H57" s="501"/>
      <c r="I57" s="502"/>
      <c r="J57" s="503"/>
      <c r="K57" s="406"/>
      <c r="L57" s="406"/>
      <c r="M57" s="406"/>
      <c r="N57" s="406"/>
      <c r="O57" s="406"/>
      <c r="P57" s="406"/>
      <c r="Q57" s="406"/>
      <c r="R57" s="406"/>
      <c r="S57" s="406"/>
      <c r="T57" s="406"/>
      <c r="U57" s="406"/>
      <c r="V57" s="406"/>
      <c r="W57" s="406"/>
      <c r="X57" s="406"/>
      <c r="Y57" s="406"/>
      <c r="Z57" s="406"/>
      <c r="AA57" s="407"/>
      <c r="AB57" s="590"/>
      <c r="AC57" s="591"/>
      <c r="AD57" s="591"/>
      <c r="AE57" s="591"/>
      <c r="AF57" s="591"/>
      <c r="AG57" s="592"/>
      <c r="AH57" s="301"/>
      <c r="AI57" s="302"/>
      <c r="AJ57" s="302"/>
      <c r="AK57" s="303"/>
      <c r="AL57" s="599"/>
      <c r="AM57" s="600"/>
      <c r="AN57" s="600"/>
      <c r="AO57" s="601"/>
    </row>
    <row r="58" spans="2:41" ht="13.5" customHeight="1" x14ac:dyDescent="0.15">
      <c r="B58" s="603"/>
      <c r="C58" s="500"/>
      <c r="D58" s="501"/>
      <c r="E58" s="501"/>
      <c r="F58" s="501"/>
      <c r="G58" s="501"/>
      <c r="H58" s="501"/>
      <c r="I58" s="502"/>
      <c r="J58" s="605" t="s">
        <v>541</v>
      </c>
      <c r="K58" s="412"/>
      <c r="L58" s="412"/>
      <c r="M58" s="412"/>
      <c r="N58" s="412"/>
      <c r="O58" s="412"/>
      <c r="P58" s="412"/>
      <c r="Q58" s="412"/>
      <c r="R58" s="412"/>
      <c r="S58" s="412"/>
      <c r="T58" s="412"/>
      <c r="U58" s="412"/>
      <c r="V58" s="412"/>
      <c r="W58" s="412"/>
      <c r="X58" s="412"/>
      <c r="Y58" s="412"/>
      <c r="Z58" s="412"/>
      <c r="AA58" s="413"/>
      <c r="AB58" s="245"/>
      <c r="AC58" s="246"/>
      <c r="AD58" s="246"/>
      <c r="AE58" s="246"/>
      <c r="AF58" s="246"/>
      <c r="AG58" s="247"/>
      <c r="AH58" s="215"/>
      <c r="AI58" s="216"/>
      <c r="AJ58" s="216"/>
      <c r="AK58" s="217"/>
      <c r="AL58" s="248"/>
      <c r="AM58" s="249"/>
      <c r="AN58" s="249"/>
      <c r="AO58" s="250"/>
    </row>
    <row r="59" spans="2:41" ht="13.5" customHeight="1" x14ac:dyDescent="0.15">
      <c r="B59" s="603"/>
      <c r="C59" s="500"/>
      <c r="D59" s="501"/>
      <c r="E59" s="501"/>
      <c r="F59" s="501"/>
      <c r="G59" s="501"/>
      <c r="H59" s="501"/>
      <c r="I59" s="502"/>
      <c r="J59" s="576"/>
      <c r="K59" s="578" t="s">
        <v>550</v>
      </c>
      <c r="L59" s="578"/>
      <c r="M59" s="578"/>
      <c r="N59" s="578"/>
      <c r="O59" s="578"/>
      <c r="P59" s="578"/>
      <c r="Q59" s="578"/>
      <c r="R59" s="578"/>
      <c r="S59" s="578"/>
      <c r="T59" s="578"/>
      <c r="U59" s="578"/>
      <c r="V59" s="578"/>
      <c r="W59" s="578"/>
      <c r="X59" s="578"/>
      <c r="Y59" s="578"/>
      <c r="Z59" s="578"/>
      <c r="AA59" s="579"/>
      <c r="AB59" s="584"/>
      <c r="AC59" s="585"/>
      <c r="AD59" s="585"/>
      <c r="AE59" s="585"/>
      <c r="AF59" s="585"/>
      <c r="AG59" s="586"/>
      <c r="AH59" s="295" t="s">
        <v>551</v>
      </c>
      <c r="AI59" s="296"/>
      <c r="AJ59" s="296"/>
      <c r="AK59" s="297"/>
      <c r="AL59" s="593" t="str">
        <f>IF(AB59="","",AB59*1)</f>
        <v/>
      </c>
      <c r="AM59" s="594"/>
      <c r="AN59" s="594"/>
      <c r="AO59" s="595"/>
    </row>
    <row r="60" spans="2:41" ht="13.5" customHeight="1" x14ac:dyDescent="0.15">
      <c r="B60" s="603"/>
      <c r="C60" s="500"/>
      <c r="D60" s="501"/>
      <c r="E60" s="501"/>
      <c r="F60" s="501"/>
      <c r="G60" s="501"/>
      <c r="H60" s="501"/>
      <c r="I60" s="502"/>
      <c r="J60" s="576"/>
      <c r="K60" s="580"/>
      <c r="L60" s="580"/>
      <c r="M60" s="580"/>
      <c r="N60" s="580"/>
      <c r="O60" s="580"/>
      <c r="P60" s="580"/>
      <c r="Q60" s="580"/>
      <c r="R60" s="580"/>
      <c r="S60" s="580"/>
      <c r="T60" s="580"/>
      <c r="U60" s="580"/>
      <c r="V60" s="580"/>
      <c r="W60" s="580"/>
      <c r="X60" s="580"/>
      <c r="Y60" s="580"/>
      <c r="Z60" s="580"/>
      <c r="AA60" s="581"/>
      <c r="AB60" s="587"/>
      <c r="AC60" s="588"/>
      <c r="AD60" s="588"/>
      <c r="AE60" s="588"/>
      <c r="AF60" s="588"/>
      <c r="AG60" s="589"/>
      <c r="AH60" s="298"/>
      <c r="AI60" s="299"/>
      <c r="AJ60" s="299"/>
      <c r="AK60" s="300"/>
      <c r="AL60" s="596"/>
      <c r="AM60" s="597"/>
      <c r="AN60" s="597"/>
      <c r="AO60" s="598"/>
    </row>
    <row r="61" spans="2:41" ht="13.5" customHeight="1" x14ac:dyDescent="0.15">
      <c r="B61" s="603"/>
      <c r="C61" s="500"/>
      <c r="D61" s="501"/>
      <c r="E61" s="501"/>
      <c r="F61" s="501"/>
      <c r="G61" s="501"/>
      <c r="H61" s="501"/>
      <c r="I61" s="502"/>
      <c r="J61" s="576"/>
      <c r="K61" s="582"/>
      <c r="L61" s="582"/>
      <c r="M61" s="582"/>
      <c r="N61" s="582"/>
      <c r="O61" s="582"/>
      <c r="P61" s="582"/>
      <c r="Q61" s="582"/>
      <c r="R61" s="582"/>
      <c r="S61" s="582"/>
      <c r="T61" s="582"/>
      <c r="U61" s="582"/>
      <c r="V61" s="582"/>
      <c r="W61" s="582"/>
      <c r="X61" s="582"/>
      <c r="Y61" s="582"/>
      <c r="Z61" s="582"/>
      <c r="AA61" s="583"/>
      <c r="AB61" s="590"/>
      <c r="AC61" s="591"/>
      <c r="AD61" s="591"/>
      <c r="AE61" s="591"/>
      <c r="AF61" s="591"/>
      <c r="AG61" s="592"/>
      <c r="AH61" s="301"/>
      <c r="AI61" s="302"/>
      <c r="AJ61" s="302"/>
      <c r="AK61" s="303"/>
      <c r="AL61" s="599"/>
      <c r="AM61" s="600"/>
      <c r="AN61" s="600"/>
      <c r="AO61" s="601"/>
    </row>
    <row r="62" spans="2:41" ht="13.5" customHeight="1" x14ac:dyDescent="0.15">
      <c r="B62" s="603"/>
      <c r="C62" s="500"/>
      <c r="D62" s="501"/>
      <c r="E62" s="501"/>
      <c r="F62" s="501"/>
      <c r="G62" s="501"/>
      <c r="H62" s="501"/>
      <c r="I62" s="502"/>
      <c r="J62" s="576"/>
      <c r="K62" s="578" t="s">
        <v>552</v>
      </c>
      <c r="L62" s="578"/>
      <c r="M62" s="578"/>
      <c r="N62" s="578"/>
      <c r="O62" s="578"/>
      <c r="P62" s="578"/>
      <c r="Q62" s="578"/>
      <c r="R62" s="578"/>
      <c r="S62" s="578"/>
      <c r="T62" s="578"/>
      <c r="U62" s="578"/>
      <c r="V62" s="578"/>
      <c r="W62" s="578"/>
      <c r="X62" s="578"/>
      <c r="Y62" s="578"/>
      <c r="Z62" s="578"/>
      <c r="AA62" s="579"/>
      <c r="AB62" s="584"/>
      <c r="AC62" s="585"/>
      <c r="AD62" s="585"/>
      <c r="AE62" s="585"/>
      <c r="AF62" s="585"/>
      <c r="AG62" s="586"/>
      <c r="AH62" s="295" t="s">
        <v>553</v>
      </c>
      <c r="AI62" s="296"/>
      <c r="AJ62" s="296"/>
      <c r="AK62" s="297"/>
      <c r="AL62" s="593" t="str">
        <f>IF(AB62="","",AB62*1)</f>
        <v/>
      </c>
      <c r="AM62" s="594"/>
      <c r="AN62" s="594"/>
      <c r="AO62" s="595"/>
    </row>
    <row r="63" spans="2:41" ht="13.5" customHeight="1" x14ac:dyDescent="0.15">
      <c r="B63" s="603"/>
      <c r="C63" s="500"/>
      <c r="D63" s="501"/>
      <c r="E63" s="501"/>
      <c r="F63" s="501"/>
      <c r="G63" s="501"/>
      <c r="H63" s="501"/>
      <c r="I63" s="502"/>
      <c r="J63" s="576"/>
      <c r="K63" s="580"/>
      <c r="L63" s="580"/>
      <c r="M63" s="580"/>
      <c r="N63" s="580"/>
      <c r="O63" s="580"/>
      <c r="P63" s="580"/>
      <c r="Q63" s="580"/>
      <c r="R63" s="580"/>
      <c r="S63" s="580"/>
      <c r="T63" s="580"/>
      <c r="U63" s="580"/>
      <c r="V63" s="580"/>
      <c r="W63" s="580"/>
      <c r="X63" s="580"/>
      <c r="Y63" s="580"/>
      <c r="Z63" s="580"/>
      <c r="AA63" s="581"/>
      <c r="AB63" s="587"/>
      <c r="AC63" s="588"/>
      <c r="AD63" s="588"/>
      <c r="AE63" s="588"/>
      <c r="AF63" s="588"/>
      <c r="AG63" s="589"/>
      <c r="AH63" s="298"/>
      <c r="AI63" s="299"/>
      <c r="AJ63" s="299"/>
      <c r="AK63" s="300"/>
      <c r="AL63" s="596"/>
      <c r="AM63" s="597"/>
      <c r="AN63" s="597"/>
      <c r="AO63" s="598"/>
    </row>
    <row r="64" spans="2:41" ht="13.5" customHeight="1" x14ac:dyDescent="0.15">
      <c r="B64" s="604"/>
      <c r="C64" s="503"/>
      <c r="D64" s="406"/>
      <c r="E64" s="406"/>
      <c r="F64" s="406"/>
      <c r="G64" s="406"/>
      <c r="H64" s="406"/>
      <c r="I64" s="407"/>
      <c r="J64" s="577"/>
      <c r="K64" s="582"/>
      <c r="L64" s="582"/>
      <c r="M64" s="582"/>
      <c r="N64" s="582"/>
      <c r="O64" s="582"/>
      <c r="P64" s="582"/>
      <c r="Q64" s="582"/>
      <c r="R64" s="582"/>
      <c r="S64" s="582"/>
      <c r="T64" s="582"/>
      <c r="U64" s="582"/>
      <c r="V64" s="582"/>
      <c r="W64" s="582"/>
      <c r="X64" s="582"/>
      <c r="Y64" s="582"/>
      <c r="Z64" s="582"/>
      <c r="AA64" s="583"/>
      <c r="AB64" s="590"/>
      <c r="AC64" s="591"/>
      <c r="AD64" s="591"/>
      <c r="AE64" s="591"/>
      <c r="AF64" s="591"/>
      <c r="AG64" s="592"/>
      <c r="AH64" s="301"/>
      <c r="AI64" s="302"/>
      <c r="AJ64" s="302"/>
      <c r="AK64" s="303"/>
      <c r="AL64" s="599"/>
      <c r="AM64" s="600"/>
      <c r="AN64" s="600"/>
      <c r="AO64" s="601"/>
    </row>
    <row r="65" spans="2:41" ht="15" customHeight="1" x14ac:dyDescent="0.15">
      <c r="B65" s="602" t="s">
        <v>554</v>
      </c>
      <c r="C65" s="499" t="s">
        <v>555</v>
      </c>
      <c r="D65" s="404"/>
      <c r="E65" s="404"/>
      <c r="F65" s="404"/>
      <c r="G65" s="404"/>
      <c r="H65" s="404"/>
      <c r="I65" s="405"/>
      <c r="J65" s="499" t="s">
        <v>556</v>
      </c>
      <c r="K65" s="404"/>
      <c r="L65" s="404"/>
      <c r="M65" s="404"/>
      <c r="N65" s="404"/>
      <c r="O65" s="404"/>
      <c r="P65" s="404"/>
      <c r="Q65" s="404"/>
      <c r="R65" s="404"/>
      <c r="S65" s="404"/>
      <c r="T65" s="404"/>
      <c r="U65" s="404"/>
      <c r="V65" s="404"/>
      <c r="W65" s="404"/>
      <c r="X65" s="404"/>
      <c r="Y65" s="404"/>
      <c r="Z65" s="404"/>
      <c r="AA65" s="405"/>
      <c r="AB65" s="584"/>
      <c r="AC65" s="585"/>
      <c r="AD65" s="585"/>
      <c r="AE65" s="585"/>
      <c r="AF65" s="585"/>
      <c r="AG65" s="586"/>
      <c r="AH65" s="295" t="s">
        <v>522</v>
      </c>
      <c r="AI65" s="296"/>
      <c r="AJ65" s="296"/>
      <c r="AK65" s="297"/>
      <c r="AL65" s="593" t="str">
        <f>IF(AB65="","",AB65*3)</f>
        <v/>
      </c>
      <c r="AM65" s="594"/>
      <c r="AN65" s="594"/>
      <c r="AO65" s="595"/>
    </row>
    <row r="66" spans="2:41" ht="15" customHeight="1" x14ac:dyDescent="0.15">
      <c r="B66" s="603"/>
      <c r="C66" s="500"/>
      <c r="D66" s="501"/>
      <c r="E66" s="501"/>
      <c r="F66" s="501"/>
      <c r="G66" s="501"/>
      <c r="H66" s="501"/>
      <c r="I66" s="502"/>
      <c r="J66" s="500"/>
      <c r="K66" s="501"/>
      <c r="L66" s="501"/>
      <c r="M66" s="501"/>
      <c r="N66" s="501"/>
      <c r="O66" s="501"/>
      <c r="P66" s="501"/>
      <c r="Q66" s="501"/>
      <c r="R66" s="501"/>
      <c r="S66" s="501"/>
      <c r="T66" s="501"/>
      <c r="U66" s="501"/>
      <c r="V66" s="501"/>
      <c r="W66" s="501"/>
      <c r="X66" s="501"/>
      <c r="Y66" s="501"/>
      <c r="Z66" s="501"/>
      <c r="AA66" s="502"/>
      <c r="AB66" s="587"/>
      <c r="AC66" s="588"/>
      <c r="AD66" s="588"/>
      <c r="AE66" s="588"/>
      <c r="AF66" s="588"/>
      <c r="AG66" s="589"/>
      <c r="AH66" s="298"/>
      <c r="AI66" s="299"/>
      <c r="AJ66" s="299"/>
      <c r="AK66" s="300"/>
      <c r="AL66" s="596"/>
      <c r="AM66" s="597"/>
      <c r="AN66" s="597"/>
      <c r="AO66" s="598"/>
    </row>
    <row r="67" spans="2:41" ht="15" customHeight="1" x14ac:dyDescent="0.15">
      <c r="B67" s="603"/>
      <c r="C67" s="500"/>
      <c r="D67" s="501"/>
      <c r="E67" s="501"/>
      <c r="F67" s="501"/>
      <c r="G67" s="501"/>
      <c r="H67" s="501"/>
      <c r="I67" s="502"/>
      <c r="J67" s="500"/>
      <c r="K67" s="501"/>
      <c r="L67" s="501"/>
      <c r="M67" s="501"/>
      <c r="N67" s="501"/>
      <c r="O67" s="501"/>
      <c r="P67" s="501"/>
      <c r="Q67" s="501"/>
      <c r="R67" s="501"/>
      <c r="S67" s="501"/>
      <c r="T67" s="501"/>
      <c r="U67" s="501"/>
      <c r="V67" s="501"/>
      <c r="W67" s="501"/>
      <c r="X67" s="501"/>
      <c r="Y67" s="501"/>
      <c r="Z67" s="501"/>
      <c r="AA67" s="502"/>
      <c r="AB67" s="587"/>
      <c r="AC67" s="588"/>
      <c r="AD67" s="588"/>
      <c r="AE67" s="588"/>
      <c r="AF67" s="588"/>
      <c r="AG67" s="589"/>
      <c r="AH67" s="298"/>
      <c r="AI67" s="299"/>
      <c r="AJ67" s="299"/>
      <c r="AK67" s="300"/>
      <c r="AL67" s="596"/>
      <c r="AM67" s="597"/>
      <c r="AN67" s="597"/>
      <c r="AO67" s="598"/>
    </row>
    <row r="68" spans="2:41" ht="15" customHeight="1" x14ac:dyDescent="0.15">
      <c r="B68" s="604"/>
      <c r="C68" s="503"/>
      <c r="D68" s="406"/>
      <c r="E68" s="406"/>
      <c r="F68" s="406"/>
      <c r="G68" s="406"/>
      <c r="H68" s="406"/>
      <c r="I68" s="407"/>
      <c r="J68" s="503"/>
      <c r="K68" s="406"/>
      <c r="L68" s="406"/>
      <c r="M68" s="406"/>
      <c r="N68" s="406"/>
      <c r="O68" s="406"/>
      <c r="P68" s="406"/>
      <c r="Q68" s="406"/>
      <c r="R68" s="406"/>
      <c r="S68" s="406"/>
      <c r="T68" s="406"/>
      <c r="U68" s="406"/>
      <c r="V68" s="406"/>
      <c r="W68" s="406"/>
      <c r="X68" s="406"/>
      <c r="Y68" s="406"/>
      <c r="Z68" s="406"/>
      <c r="AA68" s="407"/>
      <c r="AB68" s="590"/>
      <c r="AC68" s="591"/>
      <c r="AD68" s="591"/>
      <c r="AE68" s="591"/>
      <c r="AF68" s="591"/>
      <c r="AG68" s="592"/>
      <c r="AH68" s="301"/>
      <c r="AI68" s="302"/>
      <c r="AJ68" s="302"/>
      <c r="AK68" s="303"/>
      <c r="AL68" s="599"/>
      <c r="AM68" s="600"/>
      <c r="AN68" s="600"/>
      <c r="AO68" s="601"/>
    </row>
    <row r="69" spans="2:41" ht="15" customHeight="1" x14ac:dyDescent="0.15">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5"/>
      <c r="AL69" s="231"/>
      <c r="AM69" s="231"/>
      <c r="AN69" s="231"/>
      <c r="AO69" s="231"/>
    </row>
    <row r="70" spans="2:41" ht="15" customHeight="1" x14ac:dyDescent="0.15">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5"/>
      <c r="AG70" s="5"/>
      <c r="AH70" s="295" t="s">
        <v>557</v>
      </c>
      <c r="AI70" s="296"/>
      <c r="AJ70" s="296"/>
      <c r="AK70" s="297"/>
      <c r="AL70" s="552" t="str">
        <f>IF(SUM(AL9:AO68)=0,"",SUM(AL9:AO68))</f>
        <v/>
      </c>
      <c r="AM70" s="553"/>
      <c r="AN70" s="553"/>
      <c r="AO70" s="554"/>
    </row>
    <row r="71" spans="2:41" ht="15" customHeight="1" x14ac:dyDescent="0.15">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5"/>
      <c r="AG71" s="5"/>
      <c r="AH71" s="301"/>
      <c r="AI71" s="302"/>
      <c r="AJ71" s="302"/>
      <c r="AK71" s="303"/>
      <c r="AL71" s="555"/>
      <c r="AM71" s="556"/>
      <c r="AN71" s="556"/>
      <c r="AO71" s="557"/>
    </row>
    <row r="72" spans="2:41" ht="15" customHeight="1" thickBot="1" x14ac:dyDescent="0.2">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row>
    <row r="73" spans="2:41" ht="15" customHeight="1" x14ac:dyDescent="0.15">
      <c r="B73" s="220"/>
      <c r="C73" s="220"/>
      <c r="D73" s="220"/>
      <c r="E73" s="220"/>
      <c r="F73" s="220"/>
      <c r="G73" s="220"/>
      <c r="H73" s="220"/>
      <c r="I73" s="220"/>
      <c r="J73" s="220"/>
      <c r="K73" s="220"/>
      <c r="L73" s="220"/>
      <c r="M73" s="295" t="s">
        <v>558</v>
      </c>
      <c r="N73" s="296"/>
      <c r="O73" s="296"/>
      <c r="P73" s="296"/>
      <c r="Q73" s="296"/>
      <c r="R73" s="296"/>
      <c r="S73" s="296"/>
      <c r="T73" s="296"/>
      <c r="U73" s="297"/>
      <c r="V73" s="558"/>
      <c r="W73" s="559"/>
      <c r="X73" s="559"/>
      <c r="Y73" s="559"/>
      <c r="Z73" s="560"/>
      <c r="AA73" s="220"/>
      <c r="AB73" s="220"/>
      <c r="AC73" s="220"/>
      <c r="AD73" s="564" t="s">
        <v>559</v>
      </c>
      <c r="AE73" s="565"/>
      <c r="AF73" s="565"/>
      <c r="AG73" s="565"/>
      <c r="AH73" s="565"/>
      <c r="AI73" s="565"/>
      <c r="AJ73" s="566"/>
      <c r="AK73" s="570" t="str">
        <f>IF(AL70=""," ",AL70/V73)</f>
        <v xml:space="preserve"> </v>
      </c>
      <c r="AL73" s="571"/>
      <c r="AM73" s="571"/>
      <c r="AN73" s="571"/>
      <c r="AO73" s="572"/>
    </row>
    <row r="74" spans="2:41" ht="15" customHeight="1" thickBot="1" x14ac:dyDescent="0.2">
      <c r="B74" s="220"/>
      <c r="C74" s="220"/>
      <c r="D74" s="220"/>
      <c r="E74" s="220"/>
      <c r="F74" s="220"/>
      <c r="G74" s="220"/>
      <c r="H74" s="220"/>
      <c r="I74" s="220"/>
      <c r="J74" s="220"/>
      <c r="K74" s="220"/>
      <c r="L74" s="220"/>
      <c r="M74" s="301"/>
      <c r="N74" s="302"/>
      <c r="O74" s="302"/>
      <c r="P74" s="302"/>
      <c r="Q74" s="302"/>
      <c r="R74" s="302"/>
      <c r="S74" s="302"/>
      <c r="T74" s="302"/>
      <c r="U74" s="303"/>
      <c r="V74" s="561"/>
      <c r="W74" s="562"/>
      <c r="X74" s="562"/>
      <c r="Y74" s="562"/>
      <c r="Z74" s="563"/>
      <c r="AA74" s="220"/>
      <c r="AB74" s="220"/>
      <c r="AC74" s="220"/>
      <c r="AD74" s="567"/>
      <c r="AE74" s="568"/>
      <c r="AF74" s="568"/>
      <c r="AG74" s="568"/>
      <c r="AH74" s="568"/>
      <c r="AI74" s="568"/>
      <c r="AJ74" s="569"/>
      <c r="AK74" s="573"/>
      <c r="AL74" s="574"/>
      <c r="AM74" s="574"/>
      <c r="AN74" s="574"/>
      <c r="AO74" s="575"/>
    </row>
    <row r="75" spans="2:41" ht="8.25" customHeight="1" x14ac:dyDescent="0.15"/>
    <row r="76" spans="2:41" ht="15" customHeight="1" x14ac:dyDescent="0.15">
      <c r="B76" s="220" t="s">
        <v>560</v>
      </c>
    </row>
    <row r="77" spans="2:41" ht="15" customHeight="1" x14ac:dyDescent="0.15">
      <c r="B77" s="220" t="s">
        <v>561</v>
      </c>
    </row>
    <row r="78" spans="2:41" ht="15" customHeight="1" x14ac:dyDescent="0.15">
      <c r="B78" s="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2:41" ht="15" customHeight="1" x14ac:dyDescent="0.15">
      <c r="B79" s="166" t="s">
        <v>562</v>
      </c>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241"/>
    </row>
    <row r="80" spans="2:41" ht="15" customHeight="1" x14ac:dyDescent="0.15">
      <c r="B80" s="261" t="s">
        <v>515</v>
      </c>
      <c r="C80" s="278"/>
      <c r="D80" s="278"/>
      <c r="E80" s="278"/>
      <c r="F80" s="278"/>
      <c r="G80" s="278"/>
      <c r="H80" s="278"/>
      <c r="I80" s="278"/>
      <c r="J80" s="278"/>
      <c r="K80" s="278"/>
      <c r="L80" s="278"/>
      <c r="M80" s="278"/>
      <c r="N80" s="278"/>
      <c r="O80" s="278"/>
      <c r="P80" s="278"/>
      <c r="Q80" s="262"/>
      <c r="R80" s="261" t="s">
        <v>563</v>
      </c>
      <c r="S80" s="278"/>
      <c r="T80" s="278"/>
      <c r="U80" s="278"/>
      <c r="V80" s="278"/>
      <c r="W80" s="278"/>
      <c r="X80" s="278"/>
      <c r="Y80" s="278"/>
      <c r="Z80" s="278"/>
      <c r="AA80" s="278"/>
      <c r="AB80" s="278"/>
      <c r="AC80" s="278"/>
      <c r="AD80" s="262"/>
      <c r="AE80" s="295" t="s">
        <v>564</v>
      </c>
      <c r="AF80" s="296"/>
      <c r="AG80" s="296"/>
      <c r="AH80" s="296"/>
      <c r="AI80" s="297"/>
      <c r="AJ80" s="295" t="s">
        <v>565</v>
      </c>
      <c r="AK80" s="296"/>
      <c r="AL80" s="296"/>
      <c r="AM80" s="297"/>
    </row>
    <row r="81" spans="2:39" ht="15" customHeight="1" x14ac:dyDescent="0.15">
      <c r="B81" s="263"/>
      <c r="C81" s="322"/>
      <c r="D81" s="322"/>
      <c r="E81" s="322"/>
      <c r="F81" s="322"/>
      <c r="G81" s="322"/>
      <c r="H81" s="322"/>
      <c r="I81" s="322"/>
      <c r="J81" s="322"/>
      <c r="K81" s="322"/>
      <c r="L81" s="322"/>
      <c r="M81" s="322"/>
      <c r="N81" s="322"/>
      <c r="O81" s="322"/>
      <c r="P81" s="322"/>
      <c r="Q81" s="264"/>
      <c r="R81" s="263"/>
      <c r="S81" s="322"/>
      <c r="T81" s="322"/>
      <c r="U81" s="322"/>
      <c r="V81" s="322"/>
      <c r="W81" s="322"/>
      <c r="X81" s="322"/>
      <c r="Y81" s="322"/>
      <c r="Z81" s="322"/>
      <c r="AA81" s="322"/>
      <c r="AB81" s="322"/>
      <c r="AC81" s="322"/>
      <c r="AD81" s="264"/>
      <c r="AE81" s="298"/>
      <c r="AF81" s="299"/>
      <c r="AG81" s="299"/>
      <c r="AH81" s="299"/>
      <c r="AI81" s="300"/>
      <c r="AJ81" s="298"/>
      <c r="AK81" s="299"/>
      <c r="AL81" s="299"/>
      <c r="AM81" s="300"/>
    </row>
    <row r="82" spans="2:39" ht="15" customHeight="1" x14ac:dyDescent="0.15">
      <c r="B82" s="265"/>
      <c r="C82" s="279"/>
      <c r="D82" s="279"/>
      <c r="E82" s="279"/>
      <c r="F82" s="279"/>
      <c r="G82" s="279"/>
      <c r="H82" s="279"/>
      <c r="I82" s="279"/>
      <c r="J82" s="279"/>
      <c r="K82" s="279"/>
      <c r="L82" s="279"/>
      <c r="M82" s="279"/>
      <c r="N82" s="279"/>
      <c r="O82" s="279"/>
      <c r="P82" s="279"/>
      <c r="Q82" s="266"/>
      <c r="R82" s="265"/>
      <c r="S82" s="279"/>
      <c r="T82" s="279"/>
      <c r="U82" s="279"/>
      <c r="V82" s="279"/>
      <c r="W82" s="279"/>
      <c r="X82" s="279"/>
      <c r="Y82" s="279"/>
      <c r="Z82" s="279"/>
      <c r="AA82" s="279"/>
      <c r="AB82" s="279"/>
      <c r="AC82" s="279"/>
      <c r="AD82" s="266"/>
      <c r="AE82" s="301"/>
      <c r="AF82" s="302"/>
      <c r="AG82" s="302"/>
      <c r="AH82" s="302"/>
      <c r="AI82" s="303"/>
      <c r="AJ82" s="301"/>
      <c r="AK82" s="302"/>
      <c r="AL82" s="302"/>
      <c r="AM82" s="303"/>
    </row>
    <row r="83" spans="2:39" ht="15" customHeight="1" x14ac:dyDescent="0.15">
      <c r="B83" s="402" t="s">
        <v>33</v>
      </c>
      <c r="C83" s="499" t="s">
        <v>566</v>
      </c>
      <c r="D83" s="404"/>
      <c r="E83" s="404"/>
      <c r="F83" s="404"/>
      <c r="G83" s="405"/>
      <c r="H83" s="487" t="s">
        <v>567</v>
      </c>
      <c r="I83" s="488"/>
      <c r="J83" s="488"/>
      <c r="K83" s="488"/>
      <c r="L83" s="488"/>
      <c r="M83" s="488"/>
      <c r="N83" s="488"/>
      <c r="O83" s="488"/>
      <c r="P83" s="488"/>
      <c r="Q83" s="489"/>
      <c r="R83" s="487" t="s">
        <v>568</v>
      </c>
      <c r="S83" s="488"/>
      <c r="T83" s="488"/>
      <c r="U83" s="488"/>
      <c r="V83" s="488"/>
      <c r="W83" s="488"/>
      <c r="X83" s="488"/>
      <c r="Y83" s="488"/>
      <c r="Z83" s="488"/>
      <c r="AA83" s="488"/>
      <c r="AB83" s="488"/>
      <c r="AC83" s="488"/>
      <c r="AD83" s="489"/>
      <c r="AE83" s="507"/>
      <c r="AF83" s="508"/>
      <c r="AG83" s="508"/>
      <c r="AH83" s="508"/>
      <c r="AI83" s="509"/>
      <c r="AJ83" s="543"/>
      <c r="AK83" s="544"/>
      <c r="AL83" s="544"/>
      <c r="AM83" s="545"/>
    </row>
    <row r="84" spans="2:39" ht="15" customHeight="1" x14ac:dyDescent="0.15">
      <c r="B84" s="472"/>
      <c r="C84" s="500"/>
      <c r="D84" s="501"/>
      <c r="E84" s="501"/>
      <c r="F84" s="501"/>
      <c r="G84" s="502"/>
      <c r="H84" s="504"/>
      <c r="I84" s="505"/>
      <c r="J84" s="505"/>
      <c r="K84" s="505"/>
      <c r="L84" s="505"/>
      <c r="M84" s="505"/>
      <c r="N84" s="505"/>
      <c r="O84" s="505"/>
      <c r="P84" s="505"/>
      <c r="Q84" s="506"/>
      <c r="R84" s="504"/>
      <c r="S84" s="505"/>
      <c r="T84" s="505"/>
      <c r="U84" s="505"/>
      <c r="V84" s="505"/>
      <c r="W84" s="505"/>
      <c r="X84" s="505"/>
      <c r="Y84" s="505"/>
      <c r="Z84" s="505"/>
      <c r="AA84" s="505"/>
      <c r="AB84" s="505"/>
      <c r="AC84" s="505"/>
      <c r="AD84" s="506"/>
      <c r="AE84" s="510"/>
      <c r="AF84" s="511"/>
      <c r="AG84" s="511"/>
      <c r="AH84" s="511"/>
      <c r="AI84" s="512"/>
      <c r="AJ84" s="546"/>
      <c r="AK84" s="547"/>
      <c r="AL84" s="547"/>
      <c r="AM84" s="548"/>
    </row>
    <row r="85" spans="2:39" ht="15" customHeight="1" x14ac:dyDescent="0.15">
      <c r="B85" s="472"/>
      <c r="C85" s="500"/>
      <c r="D85" s="501"/>
      <c r="E85" s="501"/>
      <c r="F85" s="501"/>
      <c r="G85" s="502"/>
      <c r="H85" s="504"/>
      <c r="I85" s="505"/>
      <c r="J85" s="505"/>
      <c r="K85" s="505"/>
      <c r="L85" s="505"/>
      <c r="M85" s="505"/>
      <c r="N85" s="505"/>
      <c r="O85" s="505"/>
      <c r="P85" s="505"/>
      <c r="Q85" s="506"/>
      <c r="R85" s="504"/>
      <c r="S85" s="505"/>
      <c r="T85" s="505"/>
      <c r="U85" s="505"/>
      <c r="V85" s="505"/>
      <c r="W85" s="505"/>
      <c r="X85" s="505"/>
      <c r="Y85" s="505"/>
      <c r="Z85" s="505"/>
      <c r="AA85" s="505"/>
      <c r="AB85" s="505"/>
      <c r="AC85" s="505"/>
      <c r="AD85" s="506"/>
      <c r="AE85" s="510"/>
      <c r="AF85" s="511"/>
      <c r="AG85" s="511"/>
      <c r="AH85" s="511"/>
      <c r="AI85" s="512"/>
      <c r="AJ85" s="546"/>
      <c r="AK85" s="547"/>
      <c r="AL85" s="547"/>
      <c r="AM85" s="548"/>
    </row>
    <row r="86" spans="2:39" ht="15" customHeight="1" x14ac:dyDescent="0.15">
      <c r="B86" s="472"/>
      <c r="C86" s="500"/>
      <c r="D86" s="501"/>
      <c r="E86" s="501"/>
      <c r="F86" s="501"/>
      <c r="G86" s="502"/>
      <c r="H86" s="504"/>
      <c r="I86" s="505"/>
      <c r="J86" s="505"/>
      <c r="K86" s="505"/>
      <c r="L86" s="505"/>
      <c r="M86" s="505"/>
      <c r="N86" s="505"/>
      <c r="O86" s="505"/>
      <c r="P86" s="505"/>
      <c r="Q86" s="506"/>
      <c r="R86" s="490"/>
      <c r="S86" s="491"/>
      <c r="T86" s="491"/>
      <c r="U86" s="491"/>
      <c r="V86" s="491"/>
      <c r="W86" s="491"/>
      <c r="X86" s="491"/>
      <c r="Y86" s="491"/>
      <c r="Z86" s="491"/>
      <c r="AA86" s="491"/>
      <c r="AB86" s="491"/>
      <c r="AC86" s="491"/>
      <c r="AD86" s="492"/>
      <c r="AE86" s="513"/>
      <c r="AF86" s="514"/>
      <c r="AG86" s="514"/>
      <c r="AH86" s="514"/>
      <c r="AI86" s="515"/>
      <c r="AJ86" s="549"/>
      <c r="AK86" s="550"/>
      <c r="AL86" s="550"/>
      <c r="AM86" s="551"/>
    </row>
    <row r="87" spans="2:39" ht="15" customHeight="1" x14ac:dyDescent="0.15">
      <c r="B87" s="472"/>
      <c r="C87" s="500"/>
      <c r="D87" s="501"/>
      <c r="E87" s="501"/>
      <c r="F87" s="501"/>
      <c r="G87" s="502"/>
      <c r="H87" s="504"/>
      <c r="I87" s="505"/>
      <c r="J87" s="505"/>
      <c r="K87" s="505"/>
      <c r="L87" s="505"/>
      <c r="M87" s="505"/>
      <c r="N87" s="505"/>
      <c r="O87" s="505"/>
      <c r="P87" s="505"/>
      <c r="Q87" s="506"/>
      <c r="R87" s="474" t="s">
        <v>569</v>
      </c>
      <c r="S87" s="474"/>
      <c r="T87" s="474"/>
      <c r="U87" s="474"/>
      <c r="V87" s="474"/>
      <c r="W87" s="481"/>
      <c r="X87" s="482"/>
      <c r="Y87" s="482"/>
      <c r="Z87" s="482"/>
      <c r="AA87" s="485" t="s">
        <v>570</v>
      </c>
      <c r="AB87" s="534" t="str">
        <f>IF(W87="","",W89/W87)</f>
        <v/>
      </c>
      <c r="AC87" s="535"/>
      <c r="AD87" s="536"/>
      <c r="AE87" s="295"/>
      <c r="AF87" s="296"/>
      <c r="AG87" s="296"/>
      <c r="AH87" s="296"/>
      <c r="AI87" s="297"/>
      <c r="AJ87" s="457" t="str">
        <f>IF(AB87="","",IF(AB87&gt;=0.8,1,0))</f>
        <v/>
      </c>
      <c r="AK87" s="458"/>
      <c r="AL87" s="458"/>
      <c r="AM87" s="459"/>
    </row>
    <row r="88" spans="2:39" ht="15" customHeight="1" x14ac:dyDescent="0.15">
      <c r="B88" s="472"/>
      <c r="C88" s="500"/>
      <c r="D88" s="501"/>
      <c r="E88" s="501"/>
      <c r="F88" s="501"/>
      <c r="G88" s="502"/>
      <c r="H88" s="504"/>
      <c r="I88" s="505"/>
      <c r="J88" s="505"/>
      <c r="K88" s="505"/>
      <c r="L88" s="505"/>
      <c r="M88" s="505"/>
      <c r="N88" s="505"/>
      <c r="O88" s="505"/>
      <c r="P88" s="505"/>
      <c r="Q88" s="506"/>
      <c r="R88" s="474"/>
      <c r="S88" s="474"/>
      <c r="T88" s="474"/>
      <c r="U88" s="474"/>
      <c r="V88" s="474"/>
      <c r="W88" s="483"/>
      <c r="X88" s="484"/>
      <c r="Y88" s="484"/>
      <c r="Z88" s="484"/>
      <c r="AA88" s="486"/>
      <c r="AB88" s="537"/>
      <c r="AC88" s="538"/>
      <c r="AD88" s="539"/>
      <c r="AE88" s="298"/>
      <c r="AF88" s="299"/>
      <c r="AG88" s="299"/>
      <c r="AH88" s="299"/>
      <c r="AI88" s="300"/>
      <c r="AJ88" s="460"/>
      <c r="AK88" s="461"/>
      <c r="AL88" s="461"/>
      <c r="AM88" s="462"/>
    </row>
    <row r="89" spans="2:39" ht="15" customHeight="1" x14ac:dyDescent="0.15">
      <c r="B89" s="472"/>
      <c r="C89" s="500"/>
      <c r="D89" s="501"/>
      <c r="E89" s="501"/>
      <c r="F89" s="501"/>
      <c r="G89" s="502"/>
      <c r="H89" s="504"/>
      <c r="I89" s="505"/>
      <c r="J89" s="505"/>
      <c r="K89" s="505"/>
      <c r="L89" s="505"/>
      <c r="M89" s="505"/>
      <c r="N89" s="505"/>
      <c r="O89" s="505"/>
      <c r="P89" s="505"/>
      <c r="Q89" s="506"/>
      <c r="R89" s="474" t="s">
        <v>571</v>
      </c>
      <c r="S89" s="474"/>
      <c r="T89" s="474"/>
      <c r="U89" s="474"/>
      <c r="V89" s="474"/>
      <c r="W89" s="481"/>
      <c r="X89" s="482"/>
      <c r="Y89" s="482"/>
      <c r="Z89" s="482"/>
      <c r="AA89" s="485" t="s">
        <v>570</v>
      </c>
      <c r="AB89" s="537"/>
      <c r="AC89" s="538"/>
      <c r="AD89" s="539"/>
      <c r="AE89" s="298"/>
      <c r="AF89" s="299"/>
      <c r="AG89" s="299"/>
      <c r="AH89" s="299"/>
      <c r="AI89" s="300"/>
      <c r="AJ89" s="460"/>
      <c r="AK89" s="461"/>
      <c r="AL89" s="461"/>
      <c r="AM89" s="462"/>
    </row>
    <row r="90" spans="2:39" ht="15" customHeight="1" x14ac:dyDescent="0.15">
      <c r="B90" s="403"/>
      <c r="C90" s="503"/>
      <c r="D90" s="406"/>
      <c r="E90" s="406"/>
      <c r="F90" s="406"/>
      <c r="G90" s="407"/>
      <c r="H90" s="490"/>
      <c r="I90" s="491"/>
      <c r="J90" s="491"/>
      <c r="K90" s="491"/>
      <c r="L90" s="491"/>
      <c r="M90" s="491"/>
      <c r="N90" s="491"/>
      <c r="O90" s="491"/>
      <c r="P90" s="491"/>
      <c r="Q90" s="492"/>
      <c r="R90" s="474"/>
      <c r="S90" s="474"/>
      <c r="T90" s="474"/>
      <c r="U90" s="474"/>
      <c r="V90" s="474"/>
      <c r="W90" s="483"/>
      <c r="X90" s="484"/>
      <c r="Y90" s="484"/>
      <c r="Z90" s="484"/>
      <c r="AA90" s="486"/>
      <c r="AB90" s="540"/>
      <c r="AC90" s="541"/>
      <c r="AD90" s="542"/>
      <c r="AE90" s="301"/>
      <c r="AF90" s="302"/>
      <c r="AG90" s="302"/>
      <c r="AH90" s="302"/>
      <c r="AI90" s="303"/>
      <c r="AJ90" s="463"/>
      <c r="AK90" s="464"/>
      <c r="AL90" s="464"/>
      <c r="AM90" s="465"/>
    </row>
    <row r="91" spans="2:39" ht="15" customHeight="1" x14ac:dyDescent="0.15">
      <c r="B91" s="402" t="s">
        <v>527</v>
      </c>
      <c r="C91" s="499" t="s">
        <v>572</v>
      </c>
      <c r="D91" s="404"/>
      <c r="E91" s="404"/>
      <c r="F91" s="404"/>
      <c r="G91" s="405"/>
      <c r="H91" s="487" t="s">
        <v>573</v>
      </c>
      <c r="I91" s="488"/>
      <c r="J91" s="488"/>
      <c r="K91" s="488"/>
      <c r="L91" s="488"/>
      <c r="M91" s="488"/>
      <c r="N91" s="488"/>
      <c r="O91" s="488"/>
      <c r="P91" s="488"/>
      <c r="Q91" s="489"/>
      <c r="R91" s="487" t="s">
        <v>574</v>
      </c>
      <c r="S91" s="488"/>
      <c r="T91" s="488"/>
      <c r="U91" s="488"/>
      <c r="V91" s="488"/>
      <c r="W91" s="488"/>
      <c r="X91" s="488"/>
      <c r="Y91" s="488"/>
      <c r="Z91" s="488"/>
      <c r="AA91" s="488"/>
      <c r="AB91" s="488"/>
      <c r="AC91" s="488"/>
      <c r="AD91" s="489"/>
      <c r="AE91" s="507"/>
      <c r="AF91" s="508"/>
      <c r="AG91" s="508"/>
      <c r="AH91" s="508"/>
      <c r="AI91" s="509"/>
      <c r="AJ91" s="516" t="str">
        <f>IF(AB91="","",IF(AB91&gt;=10,1,0))</f>
        <v/>
      </c>
      <c r="AK91" s="517"/>
      <c r="AL91" s="517"/>
      <c r="AM91" s="518"/>
    </row>
    <row r="92" spans="2:39" ht="15" customHeight="1" x14ac:dyDescent="0.15">
      <c r="B92" s="472"/>
      <c r="C92" s="500"/>
      <c r="D92" s="501"/>
      <c r="E92" s="501"/>
      <c r="F92" s="501"/>
      <c r="G92" s="502"/>
      <c r="H92" s="504"/>
      <c r="I92" s="505"/>
      <c r="J92" s="505"/>
      <c r="K92" s="505"/>
      <c r="L92" s="505"/>
      <c r="M92" s="505"/>
      <c r="N92" s="505"/>
      <c r="O92" s="505"/>
      <c r="P92" s="505"/>
      <c r="Q92" s="506"/>
      <c r="R92" s="504"/>
      <c r="S92" s="505"/>
      <c r="T92" s="505"/>
      <c r="U92" s="505"/>
      <c r="V92" s="505"/>
      <c r="W92" s="505"/>
      <c r="X92" s="505"/>
      <c r="Y92" s="505"/>
      <c r="Z92" s="505"/>
      <c r="AA92" s="505"/>
      <c r="AB92" s="505"/>
      <c r="AC92" s="505"/>
      <c r="AD92" s="506"/>
      <c r="AE92" s="510"/>
      <c r="AF92" s="511"/>
      <c r="AG92" s="511"/>
      <c r="AH92" s="511"/>
      <c r="AI92" s="512"/>
      <c r="AJ92" s="519"/>
      <c r="AK92" s="520"/>
      <c r="AL92" s="520"/>
      <c r="AM92" s="521"/>
    </row>
    <row r="93" spans="2:39" ht="15" customHeight="1" x14ac:dyDescent="0.15">
      <c r="B93" s="472"/>
      <c r="C93" s="500"/>
      <c r="D93" s="501"/>
      <c r="E93" s="501"/>
      <c r="F93" s="501"/>
      <c r="G93" s="502"/>
      <c r="H93" s="504"/>
      <c r="I93" s="505"/>
      <c r="J93" s="505"/>
      <c r="K93" s="505"/>
      <c r="L93" s="505"/>
      <c r="M93" s="505"/>
      <c r="N93" s="505"/>
      <c r="O93" s="505"/>
      <c r="P93" s="505"/>
      <c r="Q93" s="506"/>
      <c r="R93" s="504"/>
      <c r="S93" s="505"/>
      <c r="T93" s="505"/>
      <c r="U93" s="505"/>
      <c r="V93" s="505"/>
      <c r="W93" s="505"/>
      <c r="X93" s="505"/>
      <c r="Y93" s="505"/>
      <c r="Z93" s="505"/>
      <c r="AA93" s="505"/>
      <c r="AB93" s="505"/>
      <c r="AC93" s="505"/>
      <c r="AD93" s="506"/>
      <c r="AE93" s="510"/>
      <c r="AF93" s="511"/>
      <c r="AG93" s="511"/>
      <c r="AH93" s="511"/>
      <c r="AI93" s="512"/>
      <c r="AJ93" s="519"/>
      <c r="AK93" s="520"/>
      <c r="AL93" s="520"/>
      <c r="AM93" s="521"/>
    </row>
    <row r="94" spans="2:39" ht="15" customHeight="1" x14ac:dyDescent="0.15">
      <c r="B94" s="472"/>
      <c r="C94" s="500"/>
      <c r="D94" s="501"/>
      <c r="E94" s="501"/>
      <c r="F94" s="501"/>
      <c r="G94" s="502"/>
      <c r="H94" s="504"/>
      <c r="I94" s="505"/>
      <c r="J94" s="505"/>
      <c r="K94" s="505"/>
      <c r="L94" s="505"/>
      <c r="M94" s="505"/>
      <c r="N94" s="505"/>
      <c r="O94" s="505"/>
      <c r="P94" s="505"/>
      <c r="Q94" s="506"/>
      <c r="R94" s="490"/>
      <c r="S94" s="491"/>
      <c r="T94" s="491"/>
      <c r="U94" s="491"/>
      <c r="V94" s="491"/>
      <c r="W94" s="491"/>
      <c r="X94" s="491"/>
      <c r="Y94" s="491"/>
      <c r="Z94" s="491"/>
      <c r="AA94" s="491"/>
      <c r="AB94" s="491"/>
      <c r="AC94" s="491"/>
      <c r="AD94" s="492"/>
      <c r="AE94" s="513"/>
      <c r="AF94" s="514"/>
      <c r="AG94" s="514"/>
      <c r="AH94" s="514"/>
      <c r="AI94" s="515"/>
      <c r="AJ94" s="522"/>
      <c r="AK94" s="523"/>
      <c r="AL94" s="523"/>
      <c r="AM94" s="524"/>
    </row>
    <row r="95" spans="2:39" ht="15" customHeight="1" x14ac:dyDescent="0.15">
      <c r="B95" s="472"/>
      <c r="C95" s="500"/>
      <c r="D95" s="501"/>
      <c r="E95" s="501"/>
      <c r="F95" s="501"/>
      <c r="G95" s="502"/>
      <c r="H95" s="504"/>
      <c r="I95" s="505"/>
      <c r="J95" s="505"/>
      <c r="K95" s="505"/>
      <c r="L95" s="505"/>
      <c r="M95" s="505"/>
      <c r="N95" s="505"/>
      <c r="O95" s="505"/>
      <c r="P95" s="505"/>
      <c r="Q95" s="506"/>
      <c r="R95" s="474" t="s">
        <v>575</v>
      </c>
      <c r="S95" s="474"/>
      <c r="T95" s="474"/>
      <c r="U95" s="474"/>
      <c r="V95" s="474"/>
      <c r="W95" s="481"/>
      <c r="X95" s="482"/>
      <c r="Y95" s="482"/>
      <c r="Z95" s="482"/>
      <c r="AA95" s="485" t="s">
        <v>576</v>
      </c>
      <c r="AB95" s="525" t="str">
        <f>IF(W95="","",W97-W95)</f>
        <v/>
      </c>
      <c r="AC95" s="526"/>
      <c r="AD95" s="527"/>
      <c r="AE95" s="295"/>
      <c r="AF95" s="296"/>
      <c r="AG95" s="296"/>
      <c r="AH95" s="296"/>
      <c r="AI95" s="297"/>
      <c r="AJ95" s="457" t="str">
        <f>IF(AB95="","",IF(AB95&gt;=10,1,0))</f>
        <v/>
      </c>
      <c r="AK95" s="458"/>
      <c r="AL95" s="458"/>
      <c r="AM95" s="459"/>
    </row>
    <row r="96" spans="2:39" ht="15" customHeight="1" x14ac:dyDescent="0.15">
      <c r="B96" s="472"/>
      <c r="C96" s="500"/>
      <c r="D96" s="501"/>
      <c r="E96" s="501"/>
      <c r="F96" s="501"/>
      <c r="G96" s="502"/>
      <c r="H96" s="504"/>
      <c r="I96" s="505"/>
      <c r="J96" s="505"/>
      <c r="K96" s="505"/>
      <c r="L96" s="505"/>
      <c r="M96" s="505"/>
      <c r="N96" s="505"/>
      <c r="O96" s="505"/>
      <c r="P96" s="505"/>
      <c r="Q96" s="506"/>
      <c r="R96" s="474"/>
      <c r="S96" s="474"/>
      <c r="T96" s="474"/>
      <c r="U96" s="474"/>
      <c r="V96" s="474"/>
      <c r="W96" s="483"/>
      <c r="X96" s="484"/>
      <c r="Y96" s="484"/>
      <c r="Z96" s="484"/>
      <c r="AA96" s="486"/>
      <c r="AB96" s="528"/>
      <c r="AC96" s="529"/>
      <c r="AD96" s="530"/>
      <c r="AE96" s="298"/>
      <c r="AF96" s="299"/>
      <c r="AG96" s="299"/>
      <c r="AH96" s="299"/>
      <c r="AI96" s="300"/>
      <c r="AJ96" s="460"/>
      <c r="AK96" s="461"/>
      <c r="AL96" s="461"/>
      <c r="AM96" s="462"/>
    </row>
    <row r="97" spans="2:39" ht="15" customHeight="1" x14ac:dyDescent="0.15">
      <c r="B97" s="472"/>
      <c r="C97" s="500"/>
      <c r="D97" s="501"/>
      <c r="E97" s="501"/>
      <c r="F97" s="501"/>
      <c r="G97" s="502"/>
      <c r="H97" s="504"/>
      <c r="I97" s="505"/>
      <c r="J97" s="505"/>
      <c r="K97" s="505"/>
      <c r="L97" s="505"/>
      <c r="M97" s="505"/>
      <c r="N97" s="505"/>
      <c r="O97" s="505"/>
      <c r="P97" s="505"/>
      <c r="Q97" s="506"/>
      <c r="R97" s="474" t="s">
        <v>577</v>
      </c>
      <c r="S97" s="474"/>
      <c r="T97" s="474"/>
      <c r="U97" s="474"/>
      <c r="V97" s="474"/>
      <c r="W97" s="481"/>
      <c r="X97" s="482"/>
      <c r="Y97" s="482"/>
      <c r="Z97" s="482"/>
      <c r="AA97" s="485" t="s">
        <v>576</v>
      </c>
      <c r="AB97" s="528"/>
      <c r="AC97" s="529"/>
      <c r="AD97" s="530"/>
      <c r="AE97" s="298"/>
      <c r="AF97" s="299"/>
      <c r="AG97" s="299"/>
      <c r="AH97" s="299"/>
      <c r="AI97" s="300"/>
      <c r="AJ97" s="460"/>
      <c r="AK97" s="461"/>
      <c r="AL97" s="461"/>
      <c r="AM97" s="462"/>
    </row>
    <row r="98" spans="2:39" ht="15" customHeight="1" x14ac:dyDescent="0.15">
      <c r="B98" s="472"/>
      <c r="C98" s="500"/>
      <c r="D98" s="501"/>
      <c r="E98" s="501"/>
      <c r="F98" s="501"/>
      <c r="G98" s="502"/>
      <c r="H98" s="504"/>
      <c r="I98" s="505"/>
      <c r="J98" s="505"/>
      <c r="K98" s="505"/>
      <c r="L98" s="505"/>
      <c r="M98" s="505"/>
      <c r="N98" s="505"/>
      <c r="O98" s="505"/>
      <c r="P98" s="505"/>
      <c r="Q98" s="506"/>
      <c r="R98" s="474"/>
      <c r="S98" s="474"/>
      <c r="T98" s="474"/>
      <c r="U98" s="474"/>
      <c r="V98" s="474"/>
      <c r="W98" s="483"/>
      <c r="X98" s="484"/>
      <c r="Y98" s="484"/>
      <c r="Z98" s="484"/>
      <c r="AA98" s="486"/>
      <c r="AB98" s="531"/>
      <c r="AC98" s="532"/>
      <c r="AD98" s="533"/>
      <c r="AE98" s="301"/>
      <c r="AF98" s="302"/>
      <c r="AG98" s="302"/>
      <c r="AH98" s="302"/>
      <c r="AI98" s="303"/>
      <c r="AJ98" s="463"/>
      <c r="AK98" s="464"/>
      <c r="AL98" s="464"/>
      <c r="AM98" s="465"/>
    </row>
    <row r="99" spans="2:39" ht="15" customHeight="1" x14ac:dyDescent="0.15">
      <c r="B99" s="472"/>
      <c r="C99" s="500"/>
      <c r="D99" s="501"/>
      <c r="E99" s="501"/>
      <c r="F99" s="501"/>
      <c r="G99" s="502"/>
      <c r="H99" s="504"/>
      <c r="I99" s="505"/>
      <c r="J99" s="505"/>
      <c r="K99" s="505"/>
      <c r="L99" s="505"/>
      <c r="M99" s="505"/>
      <c r="N99" s="505"/>
      <c r="O99" s="505"/>
      <c r="P99" s="505"/>
      <c r="Q99" s="506"/>
      <c r="R99" s="487" t="s">
        <v>578</v>
      </c>
      <c r="S99" s="488"/>
      <c r="T99" s="488"/>
      <c r="U99" s="488"/>
      <c r="V99" s="488"/>
      <c r="W99" s="488"/>
      <c r="X99" s="488"/>
      <c r="Y99" s="488"/>
      <c r="Z99" s="488"/>
      <c r="AA99" s="489"/>
      <c r="AB99" s="493"/>
      <c r="AC99" s="494"/>
      <c r="AD99" s="495"/>
      <c r="AE99" s="295"/>
      <c r="AF99" s="296"/>
      <c r="AG99" s="296"/>
      <c r="AH99" s="296"/>
      <c r="AI99" s="297"/>
      <c r="AJ99" s="457" t="str">
        <f>IF(AB99="","",IF(AB99="〇",1,0))</f>
        <v/>
      </c>
      <c r="AK99" s="458"/>
      <c r="AL99" s="458"/>
      <c r="AM99" s="459"/>
    </row>
    <row r="100" spans="2:39" ht="15" customHeight="1" x14ac:dyDescent="0.15">
      <c r="B100" s="403"/>
      <c r="C100" s="503"/>
      <c r="D100" s="406"/>
      <c r="E100" s="406"/>
      <c r="F100" s="406"/>
      <c r="G100" s="407"/>
      <c r="H100" s="490"/>
      <c r="I100" s="491"/>
      <c r="J100" s="491"/>
      <c r="K100" s="491"/>
      <c r="L100" s="491"/>
      <c r="M100" s="491"/>
      <c r="N100" s="491"/>
      <c r="O100" s="491"/>
      <c r="P100" s="491"/>
      <c r="Q100" s="492"/>
      <c r="R100" s="490"/>
      <c r="S100" s="491"/>
      <c r="T100" s="491"/>
      <c r="U100" s="491"/>
      <c r="V100" s="491"/>
      <c r="W100" s="491"/>
      <c r="X100" s="491"/>
      <c r="Y100" s="491"/>
      <c r="Z100" s="491"/>
      <c r="AA100" s="492"/>
      <c r="AB100" s="496"/>
      <c r="AC100" s="497"/>
      <c r="AD100" s="498"/>
      <c r="AE100" s="301"/>
      <c r="AF100" s="302"/>
      <c r="AG100" s="302"/>
      <c r="AH100" s="302"/>
      <c r="AI100" s="303"/>
      <c r="AJ100" s="463"/>
      <c r="AK100" s="464"/>
      <c r="AL100" s="464"/>
      <c r="AM100" s="465"/>
    </row>
    <row r="101" spans="2:39" ht="15" customHeight="1" x14ac:dyDescent="0.15">
      <c r="B101" s="402" t="s">
        <v>529</v>
      </c>
      <c r="C101" s="473" t="s">
        <v>579</v>
      </c>
      <c r="D101" s="473"/>
      <c r="E101" s="473"/>
      <c r="F101" s="473"/>
      <c r="G101" s="473"/>
      <c r="H101" s="474" t="s">
        <v>580</v>
      </c>
      <c r="I101" s="474"/>
      <c r="J101" s="474"/>
      <c r="K101" s="474"/>
      <c r="L101" s="474"/>
      <c r="M101" s="474"/>
      <c r="N101" s="474"/>
      <c r="O101" s="474"/>
      <c r="P101" s="474"/>
      <c r="Q101" s="474"/>
      <c r="R101" s="474" t="s">
        <v>581</v>
      </c>
      <c r="S101" s="474"/>
      <c r="T101" s="474"/>
      <c r="U101" s="474"/>
      <c r="V101" s="474"/>
      <c r="W101" s="474"/>
      <c r="X101" s="474"/>
      <c r="Y101" s="474"/>
      <c r="Z101" s="474"/>
      <c r="AA101" s="474"/>
      <c r="AB101" s="475"/>
      <c r="AC101" s="475"/>
      <c r="AD101" s="476"/>
      <c r="AE101" s="295"/>
      <c r="AF101" s="296"/>
      <c r="AG101" s="296"/>
      <c r="AH101" s="296"/>
      <c r="AI101" s="297"/>
      <c r="AJ101" s="457" t="str">
        <f>IF(AB101="","",IF(AB101&gt;=5,1,0))</f>
        <v/>
      </c>
      <c r="AK101" s="458"/>
      <c r="AL101" s="458"/>
      <c r="AM101" s="459"/>
    </row>
    <row r="102" spans="2:39" ht="15" customHeight="1" x14ac:dyDescent="0.15">
      <c r="B102" s="472"/>
      <c r="C102" s="473"/>
      <c r="D102" s="473"/>
      <c r="E102" s="473"/>
      <c r="F102" s="473"/>
      <c r="G102" s="473"/>
      <c r="H102" s="474"/>
      <c r="I102" s="474"/>
      <c r="J102" s="474"/>
      <c r="K102" s="474"/>
      <c r="L102" s="474"/>
      <c r="M102" s="474"/>
      <c r="N102" s="474"/>
      <c r="O102" s="474"/>
      <c r="P102" s="474"/>
      <c r="Q102" s="474"/>
      <c r="R102" s="474"/>
      <c r="S102" s="474"/>
      <c r="T102" s="474"/>
      <c r="U102" s="474"/>
      <c r="V102" s="474"/>
      <c r="W102" s="474"/>
      <c r="X102" s="474"/>
      <c r="Y102" s="474"/>
      <c r="Z102" s="474"/>
      <c r="AA102" s="474"/>
      <c r="AB102" s="477"/>
      <c r="AC102" s="477"/>
      <c r="AD102" s="478"/>
      <c r="AE102" s="298"/>
      <c r="AF102" s="299"/>
      <c r="AG102" s="299"/>
      <c r="AH102" s="299"/>
      <c r="AI102" s="300"/>
      <c r="AJ102" s="460"/>
      <c r="AK102" s="461"/>
      <c r="AL102" s="461"/>
      <c r="AM102" s="462"/>
    </row>
    <row r="103" spans="2:39" ht="15" customHeight="1" x14ac:dyDescent="0.15">
      <c r="B103" s="472"/>
      <c r="C103" s="473"/>
      <c r="D103" s="473"/>
      <c r="E103" s="473"/>
      <c r="F103" s="473"/>
      <c r="G103" s="473"/>
      <c r="H103" s="474"/>
      <c r="I103" s="474"/>
      <c r="J103" s="474"/>
      <c r="K103" s="474"/>
      <c r="L103" s="474"/>
      <c r="M103" s="474"/>
      <c r="N103" s="474"/>
      <c r="O103" s="474"/>
      <c r="P103" s="474"/>
      <c r="Q103" s="474"/>
      <c r="R103" s="474"/>
      <c r="S103" s="474"/>
      <c r="T103" s="474"/>
      <c r="U103" s="474"/>
      <c r="V103" s="474"/>
      <c r="W103" s="474"/>
      <c r="X103" s="474"/>
      <c r="Y103" s="474"/>
      <c r="Z103" s="474"/>
      <c r="AA103" s="474"/>
      <c r="AB103" s="477"/>
      <c r="AC103" s="477"/>
      <c r="AD103" s="478"/>
      <c r="AE103" s="298"/>
      <c r="AF103" s="299"/>
      <c r="AG103" s="299"/>
      <c r="AH103" s="299"/>
      <c r="AI103" s="300"/>
      <c r="AJ103" s="460"/>
      <c r="AK103" s="461"/>
      <c r="AL103" s="461"/>
      <c r="AM103" s="462"/>
    </row>
    <row r="104" spans="2:39" ht="15" customHeight="1" x14ac:dyDescent="0.15">
      <c r="B104" s="403"/>
      <c r="C104" s="473"/>
      <c r="D104" s="473"/>
      <c r="E104" s="473"/>
      <c r="F104" s="473"/>
      <c r="G104" s="473"/>
      <c r="H104" s="474"/>
      <c r="I104" s="474"/>
      <c r="J104" s="474"/>
      <c r="K104" s="474"/>
      <c r="L104" s="474"/>
      <c r="M104" s="474"/>
      <c r="N104" s="474"/>
      <c r="O104" s="474"/>
      <c r="P104" s="474"/>
      <c r="Q104" s="474"/>
      <c r="R104" s="474"/>
      <c r="S104" s="474"/>
      <c r="T104" s="474"/>
      <c r="U104" s="474"/>
      <c r="V104" s="474"/>
      <c r="W104" s="474"/>
      <c r="X104" s="474"/>
      <c r="Y104" s="474"/>
      <c r="Z104" s="474"/>
      <c r="AA104" s="474"/>
      <c r="AB104" s="479"/>
      <c r="AC104" s="479"/>
      <c r="AD104" s="480"/>
      <c r="AE104" s="301"/>
      <c r="AF104" s="302"/>
      <c r="AG104" s="302"/>
      <c r="AH104" s="302"/>
      <c r="AI104" s="303"/>
      <c r="AJ104" s="463"/>
      <c r="AK104" s="464"/>
      <c r="AL104" s="464"/>
      <c r="AM104" s="465"/>
    </row>
    <row r="105" spans="2:39" ht="15" customHeight="1" x14ac:dyDescent="0.15">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5"/>
      <c r="AJ105" s="231"/>
      <c r="AK105" s="231"/>
      <c r="AL105" s="231"/>
      <c r="AM105" s="231"/>
    </row>
    <row r="106" spans="2:39" ht="15" customHeight="1" x14ac:dyDescent="0.15">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5"/>
      <c r="AE106" s="295" t="s">
        <v>79</v>
      </c>
      <c r="AF106" s="296"/>
      <c r="AG106" s="296"/>
      <c r="AH106" s="296"/>
      <c r="AI106" s="297"/>
      <c r="AJ106" s="457" t="str">
        <f>IF(SUM(AJ83:AM104)=0,"",SUM(AJ83:AM104))</f>
        <v/>
      </c>
      <c r="AK106" s="458"/>
      <c r="AL106" s="458"/>
      <c r="AM106" s="459"/>
    </row>
    <row r="107" spans="2:39" ht="15" customHeight="1" x14ac:dyDescent="0.15">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5"/>
      <c r="AE107" s="301"/>
      <c r="AF107" s="302"/>
      <c r="AG107" s="302"/>
      <c r="AH107" s="302"/>
      <c r="AI107" s="303"/>
      <c r="AJ107" s="463"/>
      <c r="AK107" s="464"/>
      <c r="AL107" s="464"/>
      <c r="AM107" s="465"/>
    </row>
    <row r="108" spans="2:39" ht="15" customHeight="1" x14ac:dyDescent="0.15"/>
    <row r="109" spans="2:39" ht="15" customHeight="1" x14ac:dyDescent="0.15"/>
    <row r="110" spans="2:39" ht="15" customHeight="1" x14ac:dyDescent="0.15">
      <c r="G110" s="443" t="s">
        <v>582</v>
      </c>
      <c r="H110" s="449"/>
      <c r="I110" s="449"/>
      <c r="J110" s="449"/>
      <c r="K110" s="449"/>
      <c r="L110" s="449"/>
      <c r="M110" s="449"/>
      <c r="N110" s="449"/>
      <c r="O110" s="449"/>
      <c r="P110" s="449"/>
      <c r="Q110" s="449"/>
      <c r="R110" s="449"/>
      <c r="S110" s="449"/>
      <c r="T110" s="449"/>
      <c r="U110" s="449"/>
      <c r="V110" s="449"/>
      <c r="W110" s="449"/>
      <c r="X110" s="449"/>
      <c r="Y110" s="449"/>
      <c r="Z110" s="444"/>
      <c r="AA110" s="466" t="str">
        <f>AK73</f>
        <v xml:space="preserve"> </v>
      </c>
      <c r="AB110" s="467"/>
      <c r="AC110" s="467"/>
      <c r="AD110" s="467"/>
      <c r="AE110" s="467"/>
      <c r="AF110" s="467"/>
      <c r="AG110" s="468"/>
    </row>
    <row r="111" spans="2:39" ht="15" customHeight="1" x14ac:dyDescent="0.15">
      <c r="G111" s="447"/>
      <c r="H111" s="450"/>
      <c r="I111" s="450"/>
      <c r="J111" s="450"/>
      <c r="K111" s="450"/>
      <c r="L111" s="450"/>
      <c r="M111" s="450"/>
      <c r="N111" s="450"/>
      <c r="O111" s="450"/>
      <c r="P111" s="450"/>
      <c r="Q111" s="450"/>
      <c r="R111" s="450"/>
      <c r="S111" s="450"/>
      <c r="T111" s="450"/>
      <c r="U111" s="450"/>
      <c r="V111" s="450"/>
      <c r="W111" s="450"/>
      <c r="X111" s="450"/>
      <c r="Y111" s="450"/>
      <c r="Z111" s="448"/>
      <c r="AA111" s="469"/>
      <c r="AB111" s="470"/>
      <c r="AC111" s="470"/>
      <c r="AD111" s="470"/>
      <c r="AE111" s="470"/>
      <c r="AF111" s="470"/>
      <c r="AG111" s="471"/>
    </row>
    <row r="112" spans="2:39" ht="15" customHeight="1" x14ac:dyDescent="0.15"/>
    <row r="113" spans="2:33" ht="15" customHeight="1" x14ac:dyDescent="0.15">
      <c r="G113" s="443" t="s">
        <v>583</v>
      </c>
      <c r="H113" s="449"/>
      <c r="I113" s="449"/>
      <c r="J113" s="449"/>
      <c r="K113" s="449"/>
      <c r="L113" s="449"/>
      <c r="M113" s="449"/>
      <c r="N113" s="449"/>
      <c r="O113" s="449"/>
      <c r="P113" s="449"/>
      <c r="Q113" s="449"/>
      <c r="R113" s="449"/>
      <c r="S113" s="449"/>
      <c r="T113" s="449"/>
      <c r="U113" s="449"/>
      <c r="V113" s="449"/>
      <c r="W113" s="449"/>
      <c r="X113" s="449"/>
      <c r="Y113" s="449"/>
      <c r="Z113" s="444"/>
      <c r="AA113" s="451" t="str">
        <f>AJ106</f>
        <v/>
      </c>
      <c r="AB113" s="452"/>
      <c r="AC113" s="452"/>
      <c r="AD113" s="452"/>
      <c r="AE113" s="452"/>
      <c r="AF113" s="452"/>
      <c r="AG113" s="453"/>
    </row>
    <row r="114" spans="2:33" ht="15" customHeight="1" x14ac:dyDescent="0.15">
      <c r="G114" s="447"/>
      <c r="H114" s="450"/>
      <c r="I114" s="450"/>
      <c r="J114" s="450"/>
      <c r="K114" s="450"/>
      <c r="L114" s="450"/>
      <c r="M114" s="450"/>
      <c r="N114" s="450"/>
      <c r="O114" s="450"/>
      <c r="P114" s="450"/>
      <c r="Q114" s="450"/>
      <c r="R114" s="450"/>
      <c r="S114" s="450"/>
      <c r="T114" s="450"/>
      <c r="U114" s="450"/>
      <c r="V114" s="450"/>
      <c r="W114" s="450"/>
      <c r="X114" s="450"/>
      <c r="Y114" s="450"/>
      <c r="Z114" s="448"/>
      <c r="AA114" s="454"/>
      <c r="AB114" s="455"/>
      <c r="AC114" s="455"/>
      <c r="AD114" s="455"/>
      <c r="AE114" s="455"/>
      <c r="AF114" s="455"/>
      <c r="AG114" s="456"/>
    </row>
    <row r="115" spans="2:33" ht="15" customHeight="1" x14ac:dyDescent="0.15"/>
    <row r="116" spans="2:33" ht="15" customHeight="1" x14ac:dyDescent="0.15">
      <c r="G116" s="443" t="s">
        <v>584</v>
      </c>
      <c r="H116" s="449"/>
      <c r="I116" s="449"/>
      <c r="J116" s="449"/>
      <c r="K116" s="449"/>
      <c r="L116" s="449"/>
      <c r="M116" s="449"/>
      <c r="N116" s="449"/>
      <c r="O116" s="449"/>
      <c r="P116" s="449"/>
      <c r="Q116" s="449"/>
      <c r="R116" s="449"/>
      <c r="S116" s="449"/>
      <c r="T116" s="449"/>
      <c r="U116" s="449"/>
      <c r="V116" s="449"/>
      <c r="W116" s="449"/>
      <c r="X116" s="449"/>
      <c r="Y116" s="449"/>
      <c r="Z116" s="444"/>
      <c r="AA116" s="451" t="str">
        <f>IF(SUM(N(AA110),N(AA113))=0,"",SUM(N(AA110),N(AA113)))</f>
        <v/>
      </c>
      <c r="AB116" s="452"/>
      <c r="AC116" s="452"/>
      <c r="AD116" s="452"/>
      <c r="AE116" s="452"/>
      <c r="AF116" s="452"/>
      <c r="AG116" s="453"/>
    </row>
    <row r="117" spans="2:33" ht="15" customHeight="1" x14ac:dyDescent="0.15">
      <c r="G117" s="447"/>
      <c r="H117" s="450"/>
      <c r="I117" s="450"/>
      <c r="J117" s="450"/>
      <c r="K117" s="450"/>
      <c r="L117" s="450"/>
      <c r="M117" s="450"/>
      <c r="N117" s="450"/>
      <c r="O117" s="450"/>
      <c r="P117" s="450"/>
      <c r="Q117" s="450"/>
      <c r="R117" s="450"/>
      <c r="S117" s="450"/>
      <c r="T117" s="450"/>
      <c r="U117" s="450"/>
      <c r="V117" s="450"/>
      <c r="W117" s="450"/>
      <c r="X117" s="450"/>
      <c r="Y117" s="450"/>
      <c r="Z117" s="448"/>
      <c r="AA117" s="454"/>
      <c r="AB117" s="455"/>
      <c r="AC117" s="455"/>
      <c r="AD117" s="455"/>
      <c r="AE117" s="455"/>
      <c r="AF117" s="455"/>
      <c r="AG117" s="456"/>
    </row>
    <row r="118" spans="2:33" ht="15" customHeight="1" x14ac:dyDescent="0.15"/>
    <row r="119" spans="2:33" ht="15" customHeight="1" x14ac:dyDescent="0.15">
      <c r="B119" s="228" t="s">
        <v>560</v>
      </c>
    </row>
    <row r="120" spans="2:33" ht="15" customHeight="1" x14ac:dyDescent="0.15">
      <c r="B120" s="228" t="s">
        <v>585</v>
      </c>
    </row>
    <row r="121" spans="2:33" ht="15" customHeight="1" x14ac:dyDescent="0.15"/>
    <row r="122" spans="2:33" ht="15" customHeight="1" x14ac:dyDescent="0.15"/>
  </sheetData>
  <mergeCells count="166">
    <mergeCell ref="B3:AO3"/>
    <mergeCell ref="B6:AA8"/>
    <mergeCell ref="AB6:AG8"/>
    <mergeCell ref="AH6:AK8"/>
    <mergeCell ref="AL6:AO8"/>
    <mergeCell ref="B9:B20"/>
    <mergeCell ref="C9:I20"/>
    <mergeCell ref="J9:AA11"/>
    <mergeCell ref="AB9:AG11"/>
    <mergeCell ref="AH9:AK11"/>
    <mergeCell ref="AL9:AO11"/>
    <mergeCell ref="K12:AA14"/>
    <mergeCell ref="AB12:AG14"/>
    <mergeCell ref="AH12:AK14"/>
    <mergeCell ref="AL12:AO14"/>
    <mergeCell ref="K15:AA17"/>
    <mergeCell ref="AB15:AG17"/>
    <mergeCell ref="AH15:AK17"/>
    <mergeCell ref="AL15:AO17"/>
    <mergeCell ref="B24:B26"/>
    <mergeCell ref="C24:I26"/>
    <mergeCell ref="J24:AA26"/>
    <mergeCell ref="AB24:AG26"/>
    <mergeCell ref="AH24:AK26"/>
    <mergeCell ref="AL24:AO26"/>
    <mergeCell ref="K18:AA20"/>
    <mergeCell ref="AB18:AG20"/>
    <mergeCell ref="AH18:AK20"/>
    <mergeCell ref="AL18:AO20"/>
    <mergeCell ref="B21:B23"/>
    <mergeCell ref="C21:I23"/>
    <mergeCell ref="J21:AA23"/>
    <mergeCell ref="AB21:AG23"/>
    <mergeCell ref="AH21:AK23"/>
    <mergeCell ref="AL21:AO23"/>
    <mergeCell ref="B30:B32"/>
    <mergeCell ref="C30:I32"/>
    <mergeCell ref="J30:AA32"/>
    <mergeCell ref="AB30:AG32"/>
    <mergeCell ref="AH30:AK32"/>
    <mergeCell ref="AL30:AO32"/>
    <mergeCell ref="B27:B29"/>
    <mergeCell ref="C27:I29"/>
    <mergeCell ref="J27:AA29"/>
    <mergeCell ref="AB27:AG29"/>
    <mergeCell ref="AH27:AK29"/>
    <mergeCell ref="AL27:AO29"/>
    <mergeCell ref="B36:B38"/>
    <mergeCell ref="C36:I38"/>
    <mergeCell ref="J36:AA38"/>
    <mergeCell ref="AB36:AG38"/>
    <mergeCell ref="AH36:AK38"/>
    <mergeCell ref="AL36:AO38"/>
    <mergeCell ref="B33:B35"/>
    <mergeCell ref="C33:I35"/>
    <mergeCell ref="J33:AA35"/>
    <mergeCell ref="AB33:AG35"/>
    <mergeCell ref="AH33:AK35"/>
    <mergeCell ref="AL33:AO35"/>
    <mergeCell ref="K46:AA48"/>
    <mergeCell ref="AB46:AG48"/>
    <mergeCell ref="AH46:AK48"/>
    <mergeCell ref="AL46:AO48"/>
    <mergeCell ref="B49:B54"/>
    <mergeCell ref="C49:I54"/>
    <mergeCell ref="J49:AA51"/>
    <mergeCell ref="AB49:AG51"/>
    <mergeCell ref="AH49:AK51"/>
    <mergeCell ref="AL49:AO51"/>
    <mergeCell ref="B39:B48"/>
    <mergeCell ref="C39:I48"/>
    <mergeCell ref="J39:AA41"/>
    <mergeCell ref="AB39:AG41"/>
    <mergeCell ref="AH39:AK41"/>
    <mergeCell ref="AL39:AO41"/>
    <mergeCell ref="K43:AA45"/>
    <mergeCell ref="AB43:AG45"/>
    <mergeCell ref="AH43:AK45"/>
    <mergeCell ref="AL43:AO45"/>
    <mergeCell ref="J52:J54"/>
    <mergeCell ref="K52:AA54"/>
    <mergeCell ref="AB52:AG54"/>
    <mergeCell ref="AH52:AK54"/>
    <mergeCell ref="AL52:AO54"/>
    <mergeCell ref="B55:B64"/>
    <mergeCell ref="C55:I64"/>
    <mergeCell ref="J55:AA57"/>
    <mergeCell ref="AB55:AG57"/>
    <mergeCell ref="AH55:AK57"/>
    <mergeCell ref="B65:B68"/>
    <mergeCell ref="C65:I68"/>
    <mergeCell ref="J65:AA68"/>
    <mergeCell ref="AB65:AG68"/>
    <mergeCell ref="AH65:AK68"/>
    <mergeCell ref="AL55:AO57"/>
    <mergeCell ref="J58:AA58"/>
    <mergeCell ref="J59:J61"/>
    <mergeCell ref="K59:AA61"/>
    <mergeCell ref="AB59:AG61"/>
    <mergeCell ref="AH59:AK61"/>
    <mergeCell ref="AL59:AO61"/>
    <mergeCell ref="AL65:AO68"/>
    <mergeCell ref="AH70:AK71"/>
    <mergeCell ref="AL70:AO71"/>
    <mergeCell ref="M73:U74"/>
    <mergeCell ref="V73:Z74"/>
    <mergeCell ref="AD73:AJ74"/>
    <mergeCell ref="AK73:AO74"/>
    <mergeCell ref="J62:J64"/>
    <mergeCell ref="K62:AA64"/>
    <mergeCell ref="AB62:AG64"/>
    <mergeCell ref="AH62:AK64"/>
    <mergeCell ref="AL62:AO64"/>
    <mergeCell ref="B80:Q82"/>
    <mergeCell ref="R80:AD82"/>
    <mergeCell ref="AE80:AI82"/>
    <mergeCell ref="AJ80:AM82"/>
    <mergeCell ref="B83:B90"/>
    <mergeCell ref="C83:G90"/>
    <mergeCell ref="H83:Q90"/>
    <mergeCell ref="R83:AD86"/>
    <mergeCell ref="AE83:AI86"/>
    <mergeCell ref="AJ83:AM86"/>
    <mergeCell ref="AB95:AD98"/>
    <mergeCell ref="R87:V88"/>
    <mergeCell ref="W87:Z88"/>
    <mergeCell ref="AA87:AA88"/>
    <mergeCell ref="AB87:AD90"/>
    <mergeCell ref="AE87:AI90"/>
    <mergeCell ref="AJ87:AM90"/>
    <mergeCell ref="R89:V90"/>
    <mergeCell ref="W89:Z90"/>
    <mergeCell ref="AA89:AA90"/>
    <mergeCell ref="B101:B104"/>
    <mergeCell ref="C101:G104"/>
    <mergeCell ref="H101:Q104"/>
    <mergeCell ref="R101:AA104"/>
    <mergeCell ref="AB101:AD104"/>
    <mergeCell ref="AE101:AI104"/>
    <mergeCell ref="AE95:AI98"/>
    <mergeCell ref="AJ95:AM98"/>
    <mergeCell ref="R97:V98"/>
    <mergeCell ref="W97:Z98"/>
    <mergeCell ref="AA97:AA98"/>
    <mergeCell ref="R99:AA100"/>
    <mergeCell ref="AB99:AD100"/>
    <mergeCell ref="AE99:AI100"/>
    <mergeCell ref="AJ99:AM100"/>
    <mergeCell ref="B91:B100"/>
    <mergeCell ref="C91:G100"/>
    <mergeCell ref="H91:Q100"/>
    <mergeCell ref="R91:AD94"/>
    <mergeCell ref="AE91:AI94"/>
    <mergeCell ref="AJ91:AM94"/>
    <mergeCell ref="R95:V96"/>
    <mergeCell ref="W95:Z96"/>
    <mergeCell ref="AA95:AA96"/>
    <mergeCell ref="G116:Z117"/>
    <mergeCell ref="AA116:AG117"/>
    <mergeCell ref="AJ101:AM104"/>
    <mergeCell ref="AE106:AI107"/>
    <mergeCell ref="AJ106:AM107"/>
    <mergeCell ref="G110:Z111"/>
    <mergeCell ref="AA110:AG111"/>
    <mergeCell ref="G113:Z114"/>
    <mergeCell ref="AA113:AG114"/>
  </mergeCells>
  <phoneticPr fontId="2"/>
  <dataValidations count="1">
    <dataValidation type="list" allowBlank="1" showInputMessage="1" showErrorMessage="1" sqref="AB99:AD100">
      <formula1>"〇"</formula1>
    </dataValidation>
  </dataValidations>
  <printOptions horizontalCentered="1"/>
  <pageMargins left="0.19685039370078741" right="0.19685039370078741" top="0.39370078740157483" bottom="0.19685039370078741" header="0.51181102362204722" footer="0.51181102362204722"/>
  <pageSetup paperSize="9" scale="79" orientation="portrait" r:id="rId1"/>
  <headerFooter alignWithMargins="0"/>
  <rowBreaks count="1" manualBreakCount="1">
    <brk id="77"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V40"/>
  <sheetViews>
    <sheetView zoomScaleNormal="100" workbookViewId="0">
      <selection activeCell="V29" sqref="V29"/>
    </sheetView>
  </sheetViews>
  <sheetFormatPr defaultColWidth="2.75" defaultRowHeight="13.5" x14ac:dyDescent="0.15"/>
  <cols>
    <col min="1" max="1" width="1.125" style="1" customWidth="1"/>
    <col min="2" max="40" width="2.75" style="1"/>
    <col min="41" max="42" width="2.75" style="1" customWidth="1"/>
    <col min="43" max="16384" width="2.75" style="1"/>
  </cols>
  <sheetData>
    <row r="1" spans="2:48" x14ac:dyDescent="0.15">
      <c r="B1" s="1" t="s">
        <v>7</v>
      </c>
    </row>
    <row r="2" spans="2:48" ht="6.75" customHeight="1" x14ac:dyDescent="0.15"/>
    <row r="3" spans="2:48" ht="13.5" customHeight="1" x14ac:dyDescent="0.15">
      <c r="B3" s="666" t="s">
        <v>6</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6"/>
    </row>
    <row r="4" spans="2:48" ht="13.5" customHeight="1" x14ac:dyDescent="0.15">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row>
    <row r="6" spans="2:48" ht="13.5" customHeight="1" x14ac:dyDescent="0.15">
      <c r="B6" s="657" t="s">
        <v>603</v>
      </c>
      <c r="C6" s="658"/>
      <c r="D6" s="657" t="s">
        <v>1</v>
      </c>
      <c r="E6" s="661"/>
      <c r="F6" s="661"/>
      <c r="G6" s="661"/>
      <c r="H6" s="661"/>
      <c r="I6" s="661"/>
      <c r="J6" s="658"/>
      <c r="K6" s="661" t="s">
        <v>604</v>
      </c>
      <c r="L6" s="661"/>
      <c r="M6" s="661"/>
      <c r="N6" s="661"/>
      <c r="O6" s="661"/>
      <c r="P6" s="661"/>
      <c r="Q6" s="661"/>
      <c r="R6" s="661"/>
      <c r="S6" s="661"/>
      <c r="T6" s="661"/>
      <c r="U6" s="661"/>
      <c r="V6" s="661"/>
      <c r="W6" s="661"/>
      <c r="X6" s="661"/>
      <c r="Y6" s="658"/>
      <c r="Z6" s="667" t="s">
        <v>2</v>
      </c>
      <c r="AA6" s="668"/>
      <c r="AB6" s="668"/>
      <c r="AC6" s="668"/>
      <c r="AD6" s="668"/>
      <c r="AE6" s="668"/>
      <c r="AF6" s="668"/>
      <c r="AG6" s="668"/>
      <c r="AH6" s="668"/>
      <c r="AI6" s="669"/>
      <c r="AJ6" s="673" t="s">
        <v>605</v>
      </c>
      <c r="AK6" s="674"/>
      <c r="AL6" s="674"/>
      <c r="AM6" s="674"/>
      <c r="AN6" s="674"/>
      <c r="AO6" s="674"/>
      <c r="AP6" s="674"/>
      <c r="AQ6" s="675"/>
      <c r="AR6" s="679" t="s">
        <v>606</v>
      </c>
      <c r="AS6" s="680"/>
      <c r="AT6" s="680"/>
      <c r="AU6" s="680"/>
      <c r="AV6" s="681"/>
    </row>
    <row r="7" spans="2:48" x14ac:dyDescent="0.15">
      <c r="B7" s="659"/>
      <c r="C7" s="660"/>
      <c r="D7" s="659"/>
      <c r="E7" s="662"/>
      <c r="F7" s="662"/>
      <c r="G7" s="662"/>
      <c r="H7" s="662"/>
      <c r="I7" s="662"/>
      <c r="J7" s="660"/>
      <c r="K7" s="662"/>
      <c r="L7" s="662"/>
      <c r="M7" s="662"/>
      <c r="N7" s="662"/>
      <c r="O7" s="662"/>
      <c r="P7" s="662"/>
      <c r="Q7" s="662"/>
      <c r="R7" s="662"/>
      <c r="S7" s="662"/>
      <c r="T7" s="662"/>
      <c r="U7" s="662"/>
      <c r="V7" s="662"/>
      <c r="W7" s="662"/>
      <c r="X7" s="662"/>
      <c r="Y7" s="660"/>
      <c r="Z7" s="670"/>
      <c r="AA7" s="671"/>
      <c r="AB7" s="671"/>
      <c r="AC7" s="671"/>
      <c r="AD7" s="671"/>
      <c r="AE7" s="671"/>
      <c r="AF7" s="671"/>
      <c r="AG7" s="671"/>
      <c r="AH7" s="671"/>
      <c r="AI7" s="672"/>
      <c r="AJ7" s="676"/>
      <c r="AK7" s="677"/>
      <c r="AL7" s="677"/>
      <c r="AM7" s="677"/>
      <c r="AN7" s="677"/>
      <c r="AO7" s="677"/>
      <c r="AP7" s="677"/>
      <c r="AQ7" s="678"/>
      <c r="AR7" s="679"/>
      <c r="AS7" s="680"/>
      <c r="AT7" s="680"/>
      <c r="AU7" s="680"/>
      <c r="AV7" s="681"/>
    </row>
    <row r="8" spans="2:48" x14ac:dyDescent="0.15">
      <c r="B8" s="657"/>
      <c r="C8" s="658"/>
      <c r="D8" s="657"/>
      <c r="E8" s="661"/>
      <c r="F8" s="661"/>
      <c r="G8" s="661"/>
      <c r="H8" s="661"/>
      <c r="I8" s="661"/>
      <c r="J8" s="658"/>
      <c r="K8" s="661"/>
      <c r="L8" s="661"/>
      <c r="M8" s="661"/>
      <c r="N8" s="661"/>
      <c r="O8" s="661"/>
      <c r="P8" s="661"/>
      <c r="Q8" s="661"/>
      <c r="R8" s="661"/>
      <c r="S8" s="661"/>
      <c r="T8" s="661"/>
      <c r="U8" s="661"/>
      <c r="V8" s="661"/>
      <c r="W8" s="661"/>
      <c r="X8" s="661"/>
      <c r="Y8" s="658"/>
      <c r="Z8" s="657"/>
      <c r="AA8" s="661"/>
      <c r="AB8" s="661"/>
      <c r="AC8" s="661"/>
      <c r="AD8" s="661"/>
      <c r="AE8" s="661"/>
      <c r="AF8" s="661"/>
      <c r="AG8" s="661"/>
      <c r="AH8" s="661"/>
      <c r="AI8" s="658"/>
      <c r="AJ8" s="657"/>
      <c r="AK8" s="661"/>
      <c r="AL8" s="661"/>
      <c r="AM8" s="661"/>
      <c r="AN8" s="661"/>
      <c r="AO8" s="661"/>
      <c r="AP8" s="661"/>
      <c r="AQ8" s="658"/>
      <c r="AR8" s="663"/>
      <c r="AS8" s="664"/>
      <c r="AT8" s="664"/>
      <c r="AU8" s="664"/>
      <c r="AV8" s="665"/>
    </row>
    <row r="9" spans="2:48" x14ac:dyDescent="0.15">
      <c r="B9" s="659"/>
      <c r="C9" s="660"/>
      <c r="D9" s="659"/>
      <c r="E9" s="662"/>
      <c r="F9" s="662"/>
      <c r="G9" s="662"/>
      <c r="H9" s="662"/>
      <c r="I9" s="662"/>
      <c r="J9" s="660"/>
      <c r="K9" s="662"/>
      <c r="L9" s="662"/>
      <c r="M9" s="662"/>
      <c r="N9" s="662"/>
      <c r="O9" s="662"/>
      <c r="P9" s="662"/>
      <c r="Q9" s="662"/>
      <c r="R9" s="662"/>
      <c r="S9" s="662"/>
      <c r="T9" s="662"/>
      <c r="U9" s="662"/>
      <c r="V9" s="662"/>
      <c r="W9" s="662"/>
      <c r="X9" s="662"/>
      <c r="Y9" s="660"/>
      <c r="Z9" s="659"/>
      <c r="AA9" s="662"/>
      <c r="AB9" s="662"/>
      <c r="AC9" s="662"/>
      <c r="AD9" s="662"/>
      <c r="AE9" s="662"/>
      <c r="AF9" s="662"/>
      <c r="AG9" s="662"/>
      <c r="AH9" s="662"/>
      <c r="AI9" s="660"/>
      <c r="AJ9" s="659"/>
      <c r="AK9" s="662"/>
      <c r="AL9" s="662"/>
      <c r="AM9" s="662"/>
      <c r="AN9" s="662"/>
      <c r="AO9" s="662"/>
      <c r="AP9" s="662"/>
      <c r="AQ9" s="660"/>
      <c r="AR9" s="663"/>
      <c r="AS9" s="664"/>
      <c r="AT9" s="664"/>
      <c r="AU9" s="664"/>
      <c r="AV9" s="665"/>
    </row>
    <row r="10" spans="2:48" x14ac:dyDescent="0.15">
      <c r="B10" s="657"/>
      <c r="C10" s="658"/>
      <c r="D10" s="657"/>
      <c r="E10" s="661"/>
      <c r="F10" s="661"/>
      <c r="G10" s="661"/>
      <c r="H10" s="661"/>
      <c r="I10" s="661"/>
      <c r="J10" s="658"/>
      <c r="K10" s="661"/>
      <c r="L10" s="661"/>
      <c r="M10" s="661"/>
      <c r="N10" s="661"/>
      <c r="O10" s="661"/>
      <c r="P10" s="661"/>
      <c r="Q10" s="661"/>
      <c r="R10" s="661"/>
      <c r="S10" s="661"/>
      <c r="T10" s="661"/>
      <c r="U10" s="661"/>
      <c r="V10" s="661"/>
      <c r="W10" s="661"/>
      <c r="X10" s="661"/>
      <c r="Y10" s="658"/>
      <c r="Z10" s="657"/>
      <c r="AA10" s="661"/>
      <c r="AB10" s="661"/>
      <c r="AC10" s="661"/>
      <c r="AD10" s="661"/>
      <c r="AE10" s="661"/>
      <c r="AF10" s="661"/>
      <c r="AG10" s="661"/>
      <c r="AH10" s="661"/>
      <c r="AI10" s="658"/>
      <c r="AJ10" s="657"/>
      <c r="AK10" s="661"/>
      <c r="AL10" s="661"/>
      <c r="AM10" s="661"/>
      <c r="AN10" s="661"/>
      <c r="AO10" s="661"/>
      <c r="AP10" s="661"/>
      <c r="AQ10" s="658"/>
      <c r="AR10" s="663"/>
      <c r="AS10" s="664"/>
      <c r="AT10" s="664"/>
      <c r="AU10" s="664"/>
      <c r="AV10" s="665"/>
    </row>
    <row r="11" spans="2:48" x14ac:dyDescent="0.15">
      <c r="B11" s="659"/>
      <c r="C11" s="660"/>
      <c r="D11" s="659"/>
      <c r="E11" s="662"/>
      <c r="F11" s="662"/>
      <c r="G11" s="662"/>
      <c r="H11" s="662"/>
      <c r="I11" s="662"/>
      <c r="J11" s="660"/>
      <c r="K11" s="662"/>
      <c r="L11" s="662"/>
      <c r="M11" s="662"/>
      <c r="N11" s="662"/>
      <c r="O11" s="662"/>
      <c r="P11" s="662"/>
      <c r="Q11" s="662"/>
      <c r="R11" s="662"/>
      <c r="S11" s="662"/>
      <c r="T11" s="662"/>
      <c r="U11" s="662"/>
      <c r="V11" s="662"/>
      <c r="W11" s="662"/>
      <c r="X11" s="662"/>
      <c r="Y11" s="660"/>
      <c r="Z11" s="659"/>
      <c r="AA11" s="662"/>
      <c r="AB11" s="662"/>
      <c r="AC11" s="662"/>
      <c r="AD11" s="662"/>
      <c r="AE11" s="662"/>
      <c r="AF11" s="662"/>
      <c r="AG11" s="662"/>
      <c r="AH11" s="662"/>
      <c r="AI11" s="660"/>
      <c r="AJ11" s="659"/>
      <c r="AK11" s="662"/>
      <c r="AL11" s="662"/>
      <c r="AM11" s="662"/>
      <c r="AN11" s="662"/>
      <c r="AO11" s="662"/>
      <c r="AP11" s="662"/>
      <c r="AQ11" s="660"/>
      <c r="AR11" s="663"/>
      <c r="AS11" s="664"/>
      <c r="AT11" s="664"/>
      <c r="AU11" s="664"/>
      <c r="AV11" s="665"/>
    </row>
    <row r="12" spans="2:48" x14ac:dyDescent="0.15">
      <c r="B12" s="657"/>
      <c r="C12" s="658"/>
      <c r="D12" s="657"/>
      <c r="E12" s="661"/>
      <c r="F12" s="661"/>
      <c r="G12" s="661"/>
      <c r="H12" s="661"/>
      <c r="I12" s="661"/>
      <c r="J12" s="658"/>
      <c r="K12" s="661"/>
      <c r="L12" s="661"/>
      <c r="M12" s="661"/>
      <c r="N12" s="661"/>
      <c r="O12" s="661"/>
      <c r="P12" s="661"/>
      <c r="Q12" s="661"/>
      <c r="R12" s="661"/>
      <c r="S12" s="661"/>
      <c r="T12" s="661"/>
      <c r="U12" s="661"/>
      <c r="V12" s="661"/>
      <c r="W12" s="661"/>
      <c r="X12" s="661"/>
      <c r="Y12" s="658"/>
      <c r="Z12" s="657"/>
      <c r="AA12" s="661"/>
      <c r="AB12" s="661"/>
      <c r="AC12" s="661"/>
      <c r="AD12" s="661"/>
      <c r="AE12" s="661"/>
      <c r="AF12" s="661"/>
      <c r="AG12" s="661"/>
      <c r="AH12" s="661"/>
      <c r="AI12" s="658"/>
      <c r="AJ12" s="657"/>
      <c r="AK12" s="661"/>
      <c r="AL12" s="661"/>
      <c r="AM12" s="661"/>
      <c r="AN12" s="661"/>
      <c r="AO12" s="661"/>
      <c r="AP12" s="661"/>
      <c r="AQ12" s="658"/>
      <c r="AR12" s="663"/>
      <c r="AS12" s="664"/>
      <c r="AT12" s="664"/>
      <c r="AU12" s="664"/>
      <c r="AV12" s="665"/>
    </row>
    <row r="13" spans="2:48" x14ac:dyDescent="0.15">
      <c r="B13" s="659"/>
      <c r="C13" s="660"/>
      <c r="D13" s="659"/>
      <c r="E13" s="662"/>
      <c r="F13" s="662"/>
      <c r="G13" s="662"/>
      <c r="H13" s="662"/>
      <c r="I13" s="662"/>
      <c r="J13" s="660"/>
      <c r="K13" s="662"/>
      <c r="L13" s="662"/>
      <c r="M13" s="662"/>
      <c r="N13" s="662"/>
      <c r="O13" s="662"/>
      <c r="P13" s="662"/>
      <c r="Q13" s="662"/>
      <c r="R13" s="662"/>
      <c r="S13" s="662"/>
      <c r="T13" s="662"/>
      <c r="U13" s="662"/>
      <c r="V13" s="662"/>
      <c r="W13" s="662"/>
      <c r="X13" s="662"/>
      <c r="Y13" s="660"/>
      <c r="Z13" s="659"/>
      <c r="AA13" s="662"/>
      <c r="AB13" s="662"/>
      <c r="AC13" s="662"/>
      <c r="AD13" s="662"/>
      <c r="AE13" s="662"/>
      <c r="AF13" s="662"/>
      <c r="AG13" s="662"/>
      <c r="AH13" s="662"/>
      <c r="AI13" s="660"/>
      <c r="AJ13" s="659"/>
      <c r="AK13" s="662"/>
      <c r="AL13" s="662"/>
      <c r="AM13" s="662"/>
      <c r="AN13" s="662"/>
      <c r="AO13" s="662"/>
      <c r="AP13" s="662"/>
      <c r="AQ13" s="660"/>
      <c r="AR13" s="663"/>
      <c r="AS13" s="664"/>
      <c r="AT13" s="664"/>
      <c r="AU13" s="664"/>
      <c r="AV13" s="665"/>
    </row>
    <row r="14" spans="2:48" x14ac:dyDescent="0.15">
      <c r="B14" s="657"/>
      <c r="C14" s="658"/>
      <c r="D14" s="657"/>
      <c r="E14" s="661"/>
      <c r="F14" s="661"/>
      <c r="G14" s="661"/>
      <c r="H14" s="661"/>
      <c r="I14" s="661"/>
      <c r="J14" s="658"/>
      <c r="K14" s="661"/>
      <c r="L14" s="661"/>
      <c r="M14" s="661"/>
      <c r="N14" s="661"/>
      <c r="O14" s="661"/>
      <c r="P14" s="661"/>
      <c r="Q14" s="661"/>
      <c r="R14" s="661"/>
      <c r="S14" s="661"/>
      <c r="T14" s="661"/>
      <c r="U14" s="661"/>
      <c r="V14" s="661"/>
      <c r="W14" s="661"/>
      <c r="X14" s="661"/>
      <c r="Y14" s="658"/>
      <c r="Z14" s="657"/>
      <c r="AA14" s="661"/>
      <c r="AB14" s="661"/>
      <c r="AC14" s="661"/>
      <c r="AD14" s="661"/>
      <c r="AE14" s="661"/>
      <c r="AF14" s="661"/>
      <c r="AG14" s="661"/>
      <c r="AH14" s="661"/>
      <c r="AI14" s="658"/>
      <c r="AJ14" s="657"/>
      <c r="AK14" s="661"/>
      <c r="AL14" s="661"/>
      <c r="AM14" s="661"/>
      <c r="AN14" s="661"/>
      <c r="AO14" s="661"/>
      <c r="AP14" s="661"/>
      <c r="AQ14" s="658"/>
      <c r="AR14" s="663"/>
      <c r="AS14" s="664"/>
      <c r="AT14" s="664"/>
      <c r="AU14" s="664"/>
      <c r="AV14" s="665"/>
    </row>
    <row r="15" spans="2:48" x14ac:dyDescent="0.15">
      <c r="B15" s="659"/>
      <c r="C15" s="660"/>
      <c r="D15" s="659"/>
      <c r="E15" s="662"/>
      <c r="F15" s="662"/>
      <c r="G15" s="662"/>
      <c r="H15" s="662"/>
      <c r="I15" s="662"/>
      <c r="J15" s="660"/>
      <c r="K15" s="662"/>
      <c r="L15" s="662"/>
      <c r="M15" s="662"/>
      <c r="N15" s="662"/>
      <c r="O15" s="662"/>
      <c r="P15" s="662"/>
      <c r="Q15" s="662"/>
      <c r="R15" s="662"/>
      <c r="S15" s="662"/>
      <c r="T15" s="662"/>
      <c r="U15" s="662"/>
      <c r="V15" s="662"/>
      <c r="W15" s="662"/>
      <c r="X15" s="662"/>
      <c r="Y15" s="660"/>
      <c r="Z15" s="659"/>
      <c r="AA15" s="662"/>
      <c r="AB15" s="662"/>
      <c r="AC15" s="662"/>
      <c r="AD15" s="662"/>
      <c r="AE15" s="662"/>
      <c r="AF15" s="662"/>
      <c r="AG15" s="662"/>
      <c r="AH15" s="662"/>
      <c r="AI15" s="660"/>
      <c r="AJ15" s="659"/>
      <c r="AK15" s="662"/>
      <c r="AL15" s="662"/>
      <c r="AM15" s="662"/>
      <c r="AN15" s="662"/>
      <c r="AO15" s="662"/>
      <c r="AP15" s="662"/>
      <c r="AQ15" s="660"/>
      <c r="AR15" s="663"/>
      <c r="AS15" s="664"/>
      <c r="AT15" s="664"/>
      <c r="AU15" s="664"/>
      <c r="AV15" s="665"/>
    </row>
    <row r="16" spans="2:48" x14ac:dyDescent="0.15">
      <c r="B16" s="657"/>
      <c r="C16" s="658"/>
      <c r="D16" s="657"/>
      <c r="E16" s="661"/>
      <c r="F16" s="661"/>
      <c r="G16" s="661"/>
      <c r="H16" s="661"/>
      <c r="I16" s="661"/>
      <c r="J16" s="658"/>
      <c r="K16" s="661"/>
      <c r="L16" s="661"/>
      <c r="M16" s="661"/>
      <c r="N16" s="661"/>
      <c r="O16" s="661"/>
      <c r="P16" s="661"/>
      <c r="Q16" s="661"/>
      <c r="R16" s="661"/>
      <c r="S16" s="661"/>
      <c r="T16" s="661"/>
      <c r="U16" s="661"/>
      <c r="V16" s="661"/>
      <c r="W16" s="661"/>
      <c r="X16" s="661"/>
      <c r="Y16" s="658"/>
      <c r="Z16" s="657"/>
      <c r="AA16" s="661"/>
      <c r="AB16" s="661"/>
      <c r="AC16" s="661"/>
      <c r="AD16" s="661"/>
      <c r="AE16" s="661"/>
      <c r="AF16" s="661"/>
      <c r="AG16" s="661"/>
      <c r="AH16" s="661"/>
      <c r="AI16" s="658"/>
      <c r="AJ16" s="657"/>
      <c r="AK16" s="661"/>
      <c r="AL16" s="661"/>
      <c r="AM16" s="661"/>
      <c r="AN16" s="661"/>
      <c r="AO16" s="661"/>
      <c r="AP16" s="661"/>
      <c r="AQ16" s="658"/>
      <c r="AR16" s="663"/>
      <c r="AS16" s="664"/>
      <c r="AT16" s="664"/>
      <c r="AU16" s="664"/>
      <c r="AV16" s="665"/>
    </row>
    <row r="17" spans="2:48" x14ac:dyDescent="0.15">
      <c r="B17" s="659"/>
      <c r="C17" s="660"/>
      <c r="D17" s="659"/>
      <c r="E17" s="662"/>
      <c r="F17" s="662"/>
      <c r="G17" s="662"/>
      <c r="H17" s="662"/>
      <c r="I17" s="662"/>
      <c r="J17" s="660"/>
      <c r="K17" s="662"/>
      <c r="L17" s="662"/>
      <c r="M17" s="662"/>
      <c r="N17" s="662"/>
      <c r="O17" s="662"/>
      <c r="P17" s="662"/>
      <c r="Q17" s="662"/>
      <c r="R17" s="662"/>
      <c r="S17" s="662"/>
      <c r="T17" s="662"/>
      <c r="U17" s="662"/>
      <c r="V17" s="662"/>
      <c r="W17" s="662"/>
      <c r="X17" s="662"/>
      <c r="Y17" s="660"/>
      <c r="Z17" s="659"/>
      <c r="AA17" s="662"/>
      <c r="AB17" s="662"/>
      <c r="AC17" s="662"/>
      <c r="AD17" s="662"/>
      <c r="AE17" s="662"/>
      <c r="AF17" s="662"/>
      <c r="AG17" s="662"/>
      <c r="AH17" s="662"/>
      <c r="AI17" s="660"/>
      <c r="AJ17" s="659"/>
      <c r="AK17" s="662"/>
      <c r="AL17" s="662"/>
      <c r="AM17" s="662"/>
      <c r="AN17" s="662"/>
      <c r="AO17" s="662"/>
      <c r="AP17" s="662"/>
      <c r="AQ17" s="660"/>
      <c r="AR17" s="663"/>
      <c r="AS17" s="664"/>
      <c r="AT17" s="664"/>
      <c r="AU17" s="664"/>
      <c r="AV17" s="665"/>
    </row>
    <row r="18" spans="2:48" x14ac:dyDescent="0.15">
      <c r="B18" s="657"/>
      <c r="C18" s="658"/>
      <c r="D18" s="657"/>
      <c r="E18" s="661"/>
      <c r="F18" s="661"/>
      <c r="G18" s="661"/>
      <c r="H18" s="661"/>
      <c r="I18" s="661"/>
      <c r="J18" s="658"/>
      <c r="K18" s="661"/>
      <c r="L18" s="661"/>
      <c r="M18" s="661"/>
      <c r="N18" s="661"/>
      <c r="O18" s="661"/>
      <c r="P18" s="661"/>
      <c r="Q18" s="661"/>
      <c r="R18" s="661"/>
      <c r="S18" s="661"/>
      <c r="T18" s="661"/>
      <c r="U18" s="661"/>
      <c r="V18" s="661"/>
      <c r="W18" s="661"/>
      <c r="X18" s="661"/>
      <c r="Y18" s="658"/>
      <c r="Z18" s="657"/>
      <c r="AA18" s="661"/>
      <c r="AB18" s="661"/>
      <c r="AC18" s="661"/>
      <c r="AD18" s="661"/>
      <c r="AE18" s="661"/>
      <c r="AF18" s="661"/>
      <c r="AG18" s="661"/>
      <c r="AH18" s="661"/>
      <c r="AI18" s="658"/>
      <c r="AJ18" s="657"/>
      <c r="AK18" s="661"/>
      <c r="AL18" s="661"/>
      <c r="AM18" s="661"/>
      <c r="AN18" s="661"/>
      <c r="AO18" s="661"/>
      <c r="AP18" s="661"/>
      <c r="AQ18" s="658"/>
      <c r="AR18" s="663"/>
      <c r="AS18" s="664"/>
      <c r="AT18" s="664"/>
      <c r="AU18" s="664"/>
      <c r="AV18" s="665"/>
    </row>
    <row r="19" spans="2:48" x14ac:dyDescent="0.15">
      <c r="B19" s="659"/>
      <c r="C19" s="660"/>
      <c r="D19" s="659"/>
      <c r="E19" s="662"/>
      <c r="F19" s="662"/>
      <c r="G19" s="662"/>
      <c r="H19" s="662"/>
      <c r="I19" s="662"/>
      <c r="J19" s="660"/>
      <c r="K19" s="662"/>
      <c r="L19" s="662"/>
      <c r="M19" s="662"/>
      <c r="N19" s="662"/>
      <c r="O19" s="662"/>
      <c r="P19" s="662"/>
      <c r="Q19" s="662"/>
      <c r="R19" s="662"/>
      <c r="S19" s="662"/>
      <c r="T19" s="662"/>
      <c r="U19" s="662"/>
      <c r="V19" s="662"/>
      <c r="W19" s="662"/>
      <c r="X19" s="662"/>
      <c r="Y19" s="660"/>
      <c r="Z19" s="659"/>
      <c r="AA19" s="662"/>
      <c r="AB19" s="662"/>
      <c r="AC19" s="662"/>
      <c r="AD19" s="662"/>
      <c r="AE19" s="662"/>
      <c r="AF19" s="662"/>
      <c r="AG19" s="662"/>
      <c r="AH19" s="662"/>
      <c r="AI19" s="660"/>
      <c r="AJ19" s="659"/>
      <c r="AK19" s="662"/>
      <c r="AL19" s="662"/>
      <c r="AM19" s="662"/>
      <c r="AN19" s="662"/>
      <c r="AO19" s="662"/>
      <c r="AP19" s="662"/>
      <c r="AQ19" s="660"/>
      <c r="AR19" s="663"/>
      <c r="AS19" s="664"/>
      <c r="AT19" s="664"/>
      <c r="AU19" s="664"/>
      <c r="AV19" s="665"/>
    </row>
    <row r="20" spans="2:48" x14ac:dyDescent="0.15">
      <c r="B20" s="657"/>
      <c r="C20" s="658"/>
      <c r="D20" s="657"/>
      <c r="E20" s="661"/>
      <c r="F20" s="661"/>
      <c r="G20" s="661"/>
      <c r="H20" s="661"/>
      <c r="I20" s="661"/>
      <c r="J20" s="658"/>
      <c r="K20" s="661"/>
      <c r="L20" s="661"/>
      <c r="M20" s="661"/>
      <c r="N20" s="661"/>
      <c r="O20" s="661"/>
      <c r="P20" s="661"/>
      <c r="Q20" s="661"/>
      <c r="R20" s="661"/>
      <c r="S20" s="661"/>
      <c r="T20" s="661"/>
      <c r="U20" s="661"/>
      <c r="V20" s="661"/>
      <c r="W20" s="661"/>
      <c r="X20" s="661"/>
      <c r="Y20" s="658"/>
      <c r="Z20" s="657"/>
      <c r="AA20" s="661"/>
      <c r="AB20" s="661"/>
      <c r="AC20" s="661"/>
      <c r="AD20" s="661"/>
      <c r="AE20" s="661"/>
      <c r="AF20" s="661"/>
      <c r="AG20" s="661"/>
      <c r="AH20" s="661"/>
      <c r="AI20" s="658"/>
      <c r="AJ20" s="657"/>
      <c r="AK20" s="661"/>
      <c r="AL20" s="661"/>
      <c r="AM20" s="661"/>
      <c r="AN20" s="661"/>
      <c r="AO20" s="661"/>
      <c r="AP20" s="661"/>
      <c r="AQ20" s="658"/>
      <c r="AR20" s="663"/>
      <c r="AS20" s="664"/>
      <c r="AT20" s="664"/>
      <c r="AU20" s="664"/>
      <c r="AV20" s="665"/>
    </row>
    <row r="21" spans="2:48" x14ac:dyDescent="0.15">
      <c r="B21" s="659"/>
      <c r="C21" s="660"/>
      <c r="D21" s="659"/>
      <c r="E21" s="662"/>
      <c r="F21" s="662"/>
      <c r="G21" s="662"/>
      <c r="H21" s="662"/>
      <c r="I21" s="662"/>
      <c r="J21" s="660"/>
      <c r="K21" s="662"/>
      <c r="L21" s="662"/>
      <c r="M21" s="662"/>
      <c r="N21" s="662"/>
      <c r="O21" s="662"/>
      <c r="P21" s="662"/>
      <c r="Q21" s="662"/>
      <c r="R21" s="662"/>
      <c r="S21" s="662"/>
      <c r="T21" s="662"/>
      <c r="U21" s="662"/>
      <c r="V21" s="662"/>
      <c r="W21" s="662"/>
      <c r="X21" s="662"/>
      <c r="Y21" s="660"/>
      <c r="Z21" s="659"/>
      <c r="AA21" s="662"/>
      <c r="AB21" s="662"/>
      <c r="AC21" s="662"/>
      <c r="AD21" s="662"/>
      <c r="AE21" s="662"/>
      <c r="AF21" s="662"/>
      <c r="AG21" s="662"/>
      <c r="AH21" s="662"/>
      <c r="AI21" s="660"/>
      <c r="AJ21" s="659"/>
      <c r="AK21" s="662"/>
      <c r="AL21" s="662"/>
      <c r="AM21" s="662"/>
      <c r="AN21" s="662"/>
      <c r="AO21" s="662"/>
      <c r="AP21" s="662"/>
      <c r="AQ21" s="660"/>
      <c r="AR21" s="663"/>
      <c r="AS21" s="664"/>
      <c r="AT21" s="664"/>
      <c r="AU21" s="664"/>
      <c r="AV21" s="665"/>
    </row>
    <row r="23" spans="2:48" ht="13.5" customHeight="1" x14ac:dyDescent="0.15">
      <c r="B23" s="654" t="s">
        <v>607</v>
      </c>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row>
    <row r="24" spans="2:48" x14ac:dyDescent="0.15">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row>
    <row r="25" spans="2:48" x14ac:dyDescent="0.15">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row>
    <row r="27" spans="2:48" x14ac:dyDescent="0.15">
      <c r="AI27" s="1" t="s">
        <v>3</v>
      </c>
    </row>
    <row r="29" spans="2:48" x14ac:dyDescent="0.15">
      <c r="AA29" s="2"/>
      <c r="AB29" s="2"/>
      <c r="AC29" s="2"/>
      <c r="AD29" s="2"/>
      <c r="AE29" s="2"/>
      <c r="AF29" s="2"/>
      <c r="AG29" s="2"/>
      <c r="AH29" s="2"/>
      <c r="AI29" s="2" t="s">
        <v>4</v>
      </c>
      <c r="AJ29" s="2"/>
      <c r="AK29" s="2"/>
      <c r="AL29" s="2"/>
    </row>
    <row r="31" spans="2:48" x14ac:dyDescent="0.15">
      <c r="AI31" s="1" t="s">
        <v>5</v>
      </c>
    </row>
    <row r="33" spans="2:48" ht="13.5" customHeight="1" x14ac:dyDescent="0.15">
      <c r="B33" s="655" t="s">
        <v>296</v>
      </c>
      <c r="C33" s="655"/>
      <c r="D33" s="656" t="s">
        <v>608</v>
      </c>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c r="AO33" s="656"/>
      <c r="AP33" s="656"/>
      <c r="AQ33" s="656"/>
      <c r="AR33" s="656"/>
      <c r="AS33" s="656"/>
      <c r="AT33" s="656"/>
      <c r="AU33" s="656"/>
      <c r="AV33" s="656"/>
    </row>
    <row r="34" spans="2:48" x14ac:dyDescent="0.15">
      <c r="B34" s="655"/>
      <c r="C34" s="655"/>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c r="AP34" s="656"/>
      <c r="AQ34" s="656"/>
      <c r="AR34" s="656"/>
      <c r="AS34" s="656"/>
      <c r="AT34" s="656"/>
      <c r="AU34" s="656"/>
      <c r="AV34" s="656"/>
    </row>
    <row r="35" spans="2:48" x14ac:dyDescent="0.15">
      <c r="B35" s="655"/>
      <c r="C35" s="655"/>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c r="AO35" s="656"/>
      <c r="AP35" s="656"/>
      <c r="AQ35" s="656"/>
      <c r="AR35" s="656"/>
      <c r="AS35" s="656"/>
      <c r="AT35" s="656"/>
      <c r="AU35" s="656"/>
      <c r="AV35" s="656"/>
    </row>
    <row r="36" spans="2:48" x14ac:dyDescent="0.15">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c r="AP36" s="656"/>
      <c r="AQ36" s="656"/>
      <c r="AR36" s="656"/>
      <c r="AS36" s="656"/>
      <c r="AT36" s="656"/>
      <c r="AU36" s="656"/>
      <c r="AV36" s="656"/>
    </row>
    <row r="37" spans="2:48" x14ac:dyDescent="0.15">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6"/>
      <c r="AV37" s="656"/>
    </row>
    <row r="38" spans="2:48" x14ac:dyDescent="0.15">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row>
    <row r="39" spans="2:48" x14ac:dyDescent="0.15">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row>
    <row r="40" spans="2:48" x14ac:dyDescent="0.15">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row>
  </sheetData>
  <mergeCells count="52">
    <mergeCell ref="B3:AV4"/>
    <mergeCell ref="B6:C7"/>
    <mergeCell ref="D6:J7"/>
    <mergeCell ref="K6:Y7"/>
    <mergeCell ref="Z6:AI7"/>
    <mergeCell ref="AJ6:AQ7"/>
    <mergeCell ref="AR6:AV7"/>
    <mergeCell ref="AR10:AV11"/>
    <mergeCell ref="B8:C9"/>
    <mergeCell ref="D8:J9"/>
    <mergeCell ref="K8:Y9"/>
    <mergeCell ref="Z8:AI9"/>
    <mergeCell ref="AJ8:AQ9"/>
    <mergeCell ref="AR8:AV9"/>
    <mergeCell ref="B10:C11"/>
    <mergeCell ref="D10:J11"/>
    <mergeCell ref="K10:Y11"/>
    <mergeCell ref="Z10:AI11"/>
    <mergeCell ref="AJ10:AQ11"/>
    <mergeCell ref="AR14:AV15"/>
    <mergeCell ref="B12:C13"/>
    <mergeCell ref="D12:J13"/>
    <mergeCell ref="K12:Y13"/>
    <mergeCell ref="Z12:AI13"/>
    <mergeCell ref="AJ12:AQ13"/>
    <mergeCell ref="AR12:AV13"/>
    <mergeCell ref="B14:C15"/>
    <mergeCell ref="D14:J15"/>
    <mergeCell ref="K14:Y15"/>
    <mergeCell ref="Z14:AI15"/>
    <mergeCell ref="AJ14:AQ15"/>
    <mergeCell ref="AR18:AV19"/>
    <mergeCell ref="B16:C17"/>
    <mergeCell ref="D16:J17"/>
    <mergeCell ref="K16:Y17"/>
    <mergeCell ref="Z16:AI17"/>
    <mergeCell ref="AJ16:AQ17"/>
    <mergeCell ref="AR16:AV17"/>
    <mergeCell ref="B18:C19"/>
    <mergeCell ref="D18:J19"/>
    <mergeCell ref="K18:Y19"/>
    <mergeCell ref="Z18:AI19"/>
    <mergeCell ref="AJ18:AQ19"/>
    <mergeCell ref="B23:AV25"/>
    <mergeCell ref="B33:C35"/>
    <mergeCell ref="D33:AV40"/>
    <mergeCell ref="B20:C21"/>
    <mergeCell ref="D20:J21"/>
    <mergeCell ref="K20:Y21"/>
    <mergeCell ref="Z20:AI21"/>
    <mergeCell ref="AJ20:AQ21"/>
    <mergeCell ref="AR20:AV21"/>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F230"/>
  <sheetViews>
    <sheetView view="pageBreakPreview" zoomScale="90" zoomScaleNormal="100" zoomScaleSheetLayoutView="90" workbookViewId="0">
      <selection activeCell="B1" sqref="B1"/>
    </sheetView>
  </sheetViews>
  <sheetFormatPr defaultRowHeight="13.5" x14ac:dyDescent="0.15"/>
  <cols>
    <col min="1" max="1" width="1" style="162" customWidth="1"/>
    <col min="2" max="38" width="2.625" style="162" customWidth="1"/>
    <col min="39" max="39" width="1.125" style="162" customWidth="1"/>
    <col min="40" max="41" width="9" style="162"/>
    <col min="42" max="42" width="9" style="162" customWidth="1"/>
    <col min="43" max="16384" width="9" style="162"/>
  </cols>
  <sheetData>
    <row r="1" spans="2:38" s="161" customFormat="1" ht="15" customHeight="1" x14ac:dyDescent="0.15">
      <c r="B1" s="159" t="s">
        <v>402</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row>
    <row r="2" spans="2:38" ht="22.5" customHeight="1" x14ac:dyDescent="0.15">
      <c r="B2" s="427" t="s">
        <v>253</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row>
    <row r="3" spans="2:38" ht="7.5" customHeight="1" x14ac:dyDescent="0.15">
      <c r="B3" s="163"/>
      <c r="C3" s="163"/>
      <c r="D3" s="163"/>
      <c r="E3" s="163"/>
      <c r="F3" s="163"/>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row>
    <row r="4" spans="2:38" s="165" customFormat="1" ht="15" customHeight="1" x14ac:dyDescent="0.15">
      <c r="B4" s="261" t="s">
        <v>0</v>
      </c>
      <c r="C4" s="262"/>
      <c r="D4" s="261" t="s">
        <v>254</v>
      </c>
      <c r="E4" s="278"/>
      <c r="F4" s="278"/>
      <c r="G4" s="278"/>
      <c r="H4" s="278"/>
      <c r="I4" s="278"/>
      <c r="J4" s="278"/>
      <c r="K4" s="278"/>
      <c r="L4" s="278"/>
      <c r="M4" s="261" t="s">
        <v>255</v>
      </c>
      <c r="N4" s="278"/>
      <c r="O4" s="278"/>
      <c r="P4" s="278"/>
      <c r="Q4" s="278"/>
      <c r="R4" s="278"/>
      <c r="S4" s="278"/>
      <c r="T4" s="278"/>
      <c r="U4" s="278"/>
      <c r="V4" s="278"/>
      <c r="W4" s="278"/>
      <c r="X4" s="278"/>
      <c r="Y4" s="278"/>
      <c r="Z4" s="278"/>
      <c r="AA4" s="278"/>
      <c r="AB4" s="262"/>
      <c r="AC4" s="295" t="s">
        <v>256</v>
      </c>
      <c r="AD4" s="296"/>
      <c r="AE4" s="296"/>
      <c r="AF4" s="296"/>
      <c r="AG4" s="296"/>
      <c r="AH4" s="296"/>
      <c r="AI4" s="296"/>
      <c r="AJ4" s="296"/>
      <c r="AK4" s="296"/>
      <c r="AL4" s="297"/>
    </row>
    <row r="5" spans="2:38" s="165" customFormat="1" ht="15" customHeight="1" x14ac:dyDescent="0.15">
      <c r="B5" s="265"/>
      <c r="C5" s="266"/>
      <c r="D5" s="265"/>
      <c r="E5" s="279"/>
      <c r="F5" s="279"/>
      <c r="G5" s="279"/>
      <c r="H5" s="279"/>
      <c r="I5" s="279"/>
      <c r="J5" s="279"/>
      <c r="K5" s="279"/>
      <c r="L5" s="279"/>
      <c r="M5" s="265"/>
      <c r="N5" s="279"/>
      <c r="O5" s="279"/>
      <c r="P5" s="279"/>
      <c r="Q5" s="279"/>
      <c r="R5" s="279"/>
      <c r="S5" s="279"/>
      <c r="T5" s="279"/>
      <c r="U5" s="279"/>
      <c r="V5" s="279"/>
      <c r="W5" s="279"/>
      <c r="X5" s="279"/>
      <c r="Y5" s="279"/>
      <c r="Z5" s="279"/>
      <c r="AA5" s="279"/>
      <c r="AB5" s="266"/>
      <c r="AC5" s="301"/>
      <c r="AD5" s="302"/>
      <c r="AE5" s="302"/>
      <c r="AF5" s="302"/>
      <c r="AG5" s="302"/>
      <c r="AH5" s="302"/>
      <c r="AI5" s="302"/>
      <c r="AJ5" s="302"/>
      <c r="AK5" s="302"/>
      <c r="AL5" s="303"/>
    </row>
    <row r="6" spans="2:38" s="165" customFormat="1" ht="12" customHeight="1" x14ac:dyDescent="0.15">
      <c r="B6" s="657"/>
      <c r="C6" s="658"/>
      <c r="D6" s="657"/>
      <c r="E6" s="661"/>
      <c r="F6" s="661"/>
      <c r="G6" s="661"/>
      <c r="H6" s="661"/>
      <c r="I6" s="661"/>
      <c r="J6" s="661"/>
      <c r="K6" s="661"/>
      <c r="L6" s="661"/>
      <c r="M6" s="657"/>
      <c r="N6" s="661"/>
      <c r="O6" s="661"/>
      <c r="P6" s="661"/>
      <c r="Q6" s="661"/>
      <c r="R6" s="661"/>
      <c r="S6" s="661"/>
      <c r="T6" s="661"/>
      <c r="U6" s="661"/>
      <c r="V6" s="661"/>
      <c r="W6" s="661"/>
      <c r="X6" s="661"/>
      <c r="Y6" s="661"/>
      <c r="Z6" s="661"/>
      <c r="AA6" s="661"/>
      <c r="AB6" s="658"/>
      <c r="AC6" s="657"/>
      <c r="AD6" s="661"/>
      <c r="AE6" s="661"/>
      <c r="AF6" s="661"/>
      <c r="AG6" s="661"/>
      <c r="AH6" s="661"/>
      <c r="AI6" s="661"/>
      <c r="AJ6" s="661"/>
      <c r="AK6" s="661"/>
      <c r="AL6" s="658"/>
    </row>
    <row r="7" spans="2:38" s="165" customFormat="1" ht="12" customHeight="1" x14ac:dyDescent="0.15">
      <c r="B7" s="659"/>
      <c r="C7" s="660"/>
      <c r="D7" s="659"/>
      <c r="E7" s="662"/>
      <c r="F7" s="662"/>
      <c r="G7" s="662"/>
      <c r="H7" s="662"/>
      <c r="I7" s="662"/>
      <c r="J7" s="662"/>
      <c r="K7" s="662"/>
      <c r="L7" s="662"/>
      <c r="M7" s="659"/>
      <c r="N7" s="662"/>
      <c r="O7" s="662"/>
      <c r="P7" s="662"/>
      <c r="Q7" s="662"/>
      <c r="R7" s="662"/>
      <c r="S7" s="662"/>
      <c r="T7" s="662"/>
      <c r="U7" s="662"/>
      <c r="V7" s="662"/>
      <c r="W7" s="662"/>
      <c r="X7" s="662"/>
      <c r="Y7" s="662"/>
      <c r="Z7" s="662"/>
      <c r="AA7" s="662"/>
      <c r="AB7" s="660"/>
      <c r="AC7" s="659"/>
      <c r="AD7" s="662"/>
      <c r="AE7" s="662"/>
      <c r="AF7" s="662"/>
      <c r="AG7" s="662"/>
      <c r="AH7" s="662"/>
      <c r="AI7" s="662"/>
      <c r="AJ7" s="662"/>
      <c r="AK7" s="662"/>
      <c r="AL7" s="660"/>
    </row>
    <row r="8" spans="2:38" ht="9" customHeight="1" x14ac:dyDescent="0.15">
      <c r="B8" s="164"/>
      <c r="C8" s="164"/>
      <c r="D8" s="164"/>
      <c r="E8" s="164"/>
      <c r="F8" s="164"/>
      <c r="G8" s="164"/>
      <c r="H8" s="164"/>
      <c r="I8" s="164"/>
      <c r="J8" s="164"/>
      <c r="K8" s="164"/>
      <c r="L8" s="164"/>
      <c r="M8" s="164"/>
      <c r="Y8" s="164"/>
      <c r="Z8" s="164"/>
      <c r="AA8" s="164"/>
      <c r="AB8" s="164"/>
      <c r="AC8" s="164"/>
      <c r="AD8" s="164"/>
      <c r="AE8" s="164"/>
      <c r="AF8" s="164"/>
      <c r="AG8" s="164"/>
      <c r="AH8" s="164"/>
      <c r="AI8" s="164"/>
      <c r="AJ8" s="164"/>
      <c r="AK8" s="164"/>
      <c r="AL8" s="164"/>
    </row>
    <row r="9" spans="2:38" ht="15" customHeight="1" x14ac:dyDescent="0.15">
      <c r="B9" s="166" t="s">
        <v>257</v>
      </c>
      <c r="C9" s="164"/>
      <c r="D9" s="164"/>
      <c r="E9" s="164"/>
      <c r="F9" s="164"/>
      <c r="G9" s="164"/>
      <c r="H9" s="164"/>
      <c r="I9" s="164"/>
      <c r="J9" s="164"/>
      <c r="K9" s="164"/>
      <c r="L9" s="164"/>
      <c r="M9" s="164"/>
      <c r="Y9" s="164"/>
      <c r="Z9" s="164"/>
      <c r="AA9" s="164"/>
      <c r="AB9" s="164"/>
      <c r="AC9" s="164"/>
      <c r="AD9" s="164"/>
      <c r="AE9" s="164"/>
      <c r="AF9" s="164"/>
      <c r="AG9" s="164"/>
      <c r="AH9" s="164"/>
      <c r="AI9" s="164"/>
      <c r="AJ9" s="164"/>
      <c r="AK9" s="164"/>
      <c r="AL9" s="164"/>
    </row>
    <row r="10" spans="2:38" ht="15" customHeight="1" x14ac:dyDescent="0.15">
      <c r="B10" s="166" t="s">
        <v>258</v>
      </c>
      <c r="C10" s="164"/>
      <c r="D10" s="164"/>
      <c r="E10" s="164"/>
      <c r="F10" s="164"/>
      <c r="G10" s="164"/>
      <c r="H10" s="164"/>
      <c r="I10" s="164"/>
      <c r="J10" s="164"/>
      <c r="K10" s="164"/>
      <c r="L10" s="164"/>
      <c r="M10" s="164"/>
      <c r="Y10" s="164"/>
      <c r="Z10" s="164"/>
      <c r="AA10" s="164"/>
      <c r="AB10" s="164"/>
      <c r="AC10" s="164"/>
      <c r="AD10" s="164"/>
      <c r="AE10" s="164"/>
      <c r="AF10" s="164"/>
      <c r="AG10" s="164"/>
      <c r="AH10" s="164"/>
      <c r="AI10" s="164"/>
      <c r="AJ10" s="164"/>
      <c r="AK10" s="164"/>
      <c r="AL10" s="164"/>
    </row>
    <row r="11" spans="2:38" ht="15" customHeight="1" x14ac:dyDescent="0.15">
      <c r="B11" s="166" t="s">
        <v>259</v>
      </c>
      <c r="C11" s="164"/>
      <c r="D11" s="164"/>
      <c r="E11" s="164"/>
      <c r="F11" s="164"/>
      <c r="G11" s="164"/>
      <c r="H11" s="164"/>
      <c r="I11" s="164"/>
      <c r="J11" s="164"/>
      <c r="K11" s="164"/>
      <c r="L11" s="164"/>
      <c r="M11" s="164"/>
      <c r="V11" s="167" t="s">
        <v>260</v>
      </c>
      <c r="Y11" s="164"/>
      <c r="Z11" s="164"/>
      <c r="AA11" s="164"/>
      <c r="AB11" s="164"/>
      <c r="AC11" s="164"/>
      <c r="AD11" s="164"/>
      <c r="AE11" s="164"/>
      <c r="AF11" s="164"/>
      <c r="AG11" s="164"/>
      <c r="AH11" s="164"/>
      <c r="AI11" s="164"/>
      <c r="AJ11" s="164"/>
      <c r="AK11" s="168"/>
      <c r="AL11" s="168"/>
    </row>
    <row r="12" spans="2:38" s="165" customFormat="1" ht="15" customHeight="1" x14ac:dyDescent="0.15">
      <c r="B12" s="894" t="s">
        <v>13</v>
      </c>
      <c r="C12" s="807" t="s">
        <v>261</v>
      </c>
      <c r="D12" s="282"/>
      <c r="E12" s="282"/>
      <c r="F12" s="282"/>
      <c r="G12" s="282"/>
      <c r="H12" s="282"/>
      <c r="I12" s="282"/>
      <c r="J12" s="894" t="s">
        <v>13</v>
      </c>
      <c r="K12" s="404" t="s">
        <v>262</v>
      </c>
      <c r="L12" s="404"/>
      <c r="M12" s="404"/>
      <c r="N12" s="404"/>
      <c r="O12" s="404"/>
      <c r="P12" s="404"/>
      <c r="Q12" s="404"/>
      <c r="R12" s="404"/>
      <c r="S12" s="404"/>
      <c r="T12" s="404"/>
      <c r="U12" s="26"/>
      <c r="V12" s="326" t="s">
        <v>263</v>
      </c>
      <c r="W12" s="326"/>
      <c r="X12" s="326"/>
      <c r="Y12" s="326"/>
      <c r="Z12" s="326"/>
      <c r="AA12" s="326"/>
      <c r="AB12" s="326"/>
      <c r="AC12" s="326"/>
      <c r="AD12" s="326"/>
      <c r="AE12" s="326"/>
      <c r="AF12" s="326"/>
      <c r="AG12" s="326"/>
      <c r="AH12" s="326"/>
      <c r="AI12" s="326"/>
      <c r="AJ12" s="326"/>
      <c r="AK12" s="326"/>
      <c r="AL12" s="326"/>
    </row>
    <row r="13" spans="2:38" s="165" customFormat="1" ht="15" customHeight="1" x14ac:dyDescent="0.15">
      <c r="B13" s="895"/>
      <c r="C13" s="808"/>
      <c r="D13" s="287"/>
      <c r="E13" s="287"/>
      <c r="F13" s="287"/>
      <c r="G13" s="287"/>
      <c r="H13" s="287"/>
      <c r="I13" s="287"/>
      <c r="J13" s="895"/>
      <c r="K13" s="406"/>
      <c r="L13" s="406"/>
      <c r="M13" s="406"/>
      <c r="N13" s="406"/>
      <c r="O13" s="406"/>
      <c r="P13" s="406"/>
      <c r="Q13" s="406"/>
      <c r="R13" s="406"/>
      <c r="S13" s="406"/>
      <c r="T13" s="406"/>
      <c r="U13" s="26"/>
      <c r="V13" s="326" t="s">
        <v>264</v>
      </c>
      <c r="W13" s="326"/>
      <c r="X13" s="326"/>
      <c r="Y13" s="326"/>
      <c r="Z13" s="326"/>
      <c r="AA13" s="326"/>
      <c r="AB13" s="326"/>
      <c r="AC13" s="326"/>
      <c r="AD13" s="326"/>
      <c r="AE13" s="326"/>
      <c r="AF13" s="326"/>
      <c r="AG13" s="326"/>
      <c r="AH13" s="326"/>
      <c r="AI13" s="326"/>
      <c r="AJ13" s="326"/>
      <c r="AK13" s="326"/>
      <c r="AL13" s="326"/>
    </row>
    <row r="14" spans="2:38" s="165" customFormat="1" ht="12" customHeight="1" x14ac:dyDescent="0.15">
      <c r="B14" s="278" t="s">
        <v>265</v>
      </c>
      <c r="C14" s="278"/>
      <c r="D14" s="52" t="s">
        <v>266</v>
      </c>
      <c r="E14" s="52"/>
      <c r="F14" s="52"/>
      <c r="G14" s="52"/>
      <c r="H14" s="52"/>
      <c r="I14" s="52"/>
      <c r="J14" s="52"/>
      <c r="K14" s="52"/>
      <c r="L14" s="52"/>
      <c r="M14" s="52"/>
      <c r="N14" s="52"/>
      <c r="O14" s="169"/>
      <c r="P14" s="169"/>
      <c r="Q14" s="52"/>
      <c r="R14" s="52"/>
      <c r="S14" s="52"/>
      <c r="T14" s="52"/>
      <c r="U14" s="52"/>
      <c r="V14" s="278" t="s">
        <v>265</v>
      </c>
      <c r="W14" s="278"/>
      <c r="X14" s="883" t="s">
        <v>267</v>
      </c>
      <c r="Y14" s="883"/>
      <c r="Z14" s="883"/>
      <c r="AA14" s="883"/>
      <c r="AB14" s="883"/>
      <c r="AC14" s="883"/>
      <c r="AD14" s="883"/>
      <c r="AE14" s="883"/>
      <c r="AF14" s="883"/>
      <c r="AG14" s="883"/>
      <c r="AH14" s="883"/>
      <c r="AI14" s="883"/>
      <c r="AJ14" s="883"/>
      <c r="AK14" s="883"/>
      <c r="AL14" s="883"/>
    </row>
    <row r="15" spans="2:38" s="165" customFormat="1" ht="8.25" customHeight="1" x14ac:dyDescent="0.15">
      <c r="B15" s="170"/>
      <c r="C15" s="169"/>
      <c r="D15" s="52"/>
      <c r="E15" s="52"/>
      <c r="F15" s="52"/>
      <c r="G15" s="52"/>
      <c r="H15" s="52"/>
      <c r="I15" s="52"/>
      <c r="J15" s="52"/>
      <c r="K15" s="52"/>
      <c r="L15" s="52"/>
      <c r="M15" s="52"/>
      <c r="N15" s="52"/>
      <c r="O15" s="169"/>
      <c r="P15" s="169"/>
      <c r="Q15" s="52"/>
      <c r="R15" s="52"/>
      <c r="S15" s="52"/>
      <c r="T15" s="52"/>
      <c r="U15" s="52"/>
      <c r="V15" s="170"/>
      <c r="W15" s="171"/>
      <c r="X15" s="171"/>
      <c r="Y15" s="171"/>
      <c r="Z15" s="171"/>
      <c r="AA15" s="171"/>
      <c r="AB15" s="171"/>
      <c r="AC15" s="171"/>
      <c r="AD15" s="171"/>
      <c r="AK15" s="172"/>
      <c r="AL15" s="172"/>
    </row>
    <row r="16" spans="2:38" s="165" customFormat="1" ht="13.5" customHeight="1" x14ac:dyDescent="0.15">
      <c r="B16" s="166" t="s">
        <v>268</v>
      </c>
      <c r="C16" s="169"/>
      <c r="D16" s="52"/>
      <c r="E16" s="52"/>
      <c r="F16" s="52"/>
      <c r="G16" s="52"/>
      <c r="H16" s="52"/>
      <c r="I16" s="52"/>
      <c r="J16" s="52"/>
      <c r="K16" s="52"/>
      <c r="L16" s="52"/>
      <c r="M16" s="52"/>
      <c r="N16" s="52"/>
      <c r="O16" s="169"/>
      <c r="P16" s="169"/>
      <c r="Q16" s="52"/>
      <c r="R16" s="52"/>
      <c r="S16" s="52"/>
      <c r="T16" s="52"/>
      <c r="U16" s="52"/>
      <c r="V16" s="170"/>
      <c r="W16" s="171"/>
      <c r="X16" s="171"/>
      <c r="Y16" s="171"/>
      <c r="Z16" s="171"/>
      <c r="AA16" s="171"/>
      <c r="AB16" s="171"/>
      <c r="AC16" s="171"/>
      <c r="AD16" s="171"/>
      <c r="AK16" s="172"/>
      <c r="AL16" s="172"/>
    </row>
    <row r="17" spans="2:39" s="165" customFormat="1" ht="13.5" customHeight="1" x14ac:dyDescent="0.15">
      <c r="B17" s="884" t="s">
        <v>269</v>
      </c>
      <c r="C17" s="885"/>
      <c r="D17" s="885"/>
      <c r="E17" s="885"/>
      <c r="F17" s="278"/>
      <c r="G17" s="278"/>
      <c r="H17" s="278"/>
      <c r="I17" s="278"/>
      <c r="J17" s="278"/>
      <c r="K17" s="278"/>
      <c r="L17" s="278"/>
      <c r="M17" s="262"/>
      <c r="N17" s="295" t="s">
        <v>270</v>
      </c>
      <c r="O17" s="296"/>
      <c r="P17" s="296"/>
      <c r="Q17" s="296"/>
      <c r="R17" s="296"/>
      <c r="S17" s="296"/>
      <c r="T17" s="296"/>
      <c r="U17" s="297"/>
      <c r="V17" s="295" t="s">
        <v>271</v>
      </c>
      <c r="W17" s="296"/>
      <c r="X17" s="296"/>
      <c r="Y17" s="296"/>
      <c r="Z17" s="296"/>
      <c r="AA17" s="296"/>
      <c r="AB17" s="296"/>
      <c r="AC17" s="297"/>
      <c r="AD17" s="892" t="s">
        <v>272</v>
      </c>
      <c r="AE17" s="892"/>
      <c r="AF17" s="892"/>
      <c r="AG17" s="892"/>
      <c r="AH17" s="892"/>
      <c r="AI17" s="892"/>
      <c r="AJ17" s="892"/>
      <c r="AK17" s="892"/>
      <c r="AL17" s="892"/>
    </row>
    <row r="18" spans="2:39" s="165" customFormat="1" ht="13.5" customHeight="1" x14ac:dyDescent="0.15">
      <c r="B18" s="886"/>
      <c r="C18" s="887"/>
      <c r="D18" s="887"/>
      <c r="E18" s="887"/>
      <c r="F18" s="279"/>
      <c r="G18" s="279"/>
      <c r="H18" s="279"/>
      <c r="I18" s="279"/>
      <c r="J18" s="279"/>
      <c r="K18" s="279"/>
      <c r="L18" s="279"/>
      <c r="M18" s="266"/>
      <c r="N18" s="301"/>
      <c r="O18" s="302"/>
      <c r="P18" s="302"/>
      <c r="Q18" s="302"/>
      <c r="R18" s="302"/>
      <c r="S18" s="302"/>
      <c r="T18" s="302"/>
      <c r="U18" s="303"/>
      <c r="V18" s="301"/>
      <c r="W18" s="302"/>
      <c r="X18" s="302"/>
      <c r="Y18" s="302"/>
      <c r="Z18" s="302"/>
      <c r="AA18" s="302"/>
      <c r="AB18" s="302"/>
      <c r="AC18" s="303"/>
      <c r="AD18" s="892"/>
      <c r="AE18" s="892"/>
      <c r="AF18" s="892"/>
      <c r="AG18" s="892"/>
      <c r="AH18" s="892"/>
      <c r="AI18" s="892"/>
      <c r="AJ18" s="892"/>
      <c r="AK18" s="892"/>
      <c r="AL18" s="892"/>
    </row>
    <row r="19" spans="2:39" s="165" customFormat="1" ht="13.5" customHeight="1" x14ac:dyDescent="0.15">
      <c r="B19" s="886"/>
      <c r="C19" s="887"/>
      <c r="D19" s="887"/>
      <c r="E19" s="888"/>
      <c r="F19" s="261" t="s">
        <v>97</v>
      </c>
      <c r="G19" s="278"/>
      <c r="H19" s="278"/>
      <c r="I19" s="262"/>
      <c r="J19" s="261" t="s">
        <v>98</v>
      </c>
      <c r="K19" s="278"/>
      <c r="L19" s="278"/>
      <c r="M19" s="262"/>
      <c r="N19" s="261" t="s">
        <v>273</v>
      </c>
      <c r="O19" s="278"/>
      <c r="P19" s="278"/>
      <c r="Q19" s="262"/>
      <c r="R19" s="261" t="s">
        <v>274</v>
      </c>
      <c r="S19" s="278"/>
      <c r="T19" s="278"/>
      <c r="U19" s="262"/>
      <c r="V19" s="261" t="s">
        <v>273</v>
      </c>
      <c r="W19" s="278"/>
      <c r="X19" s="278"/>
      <c r="Y19" s="262"/>
      <c r="Z19" s="261" t="s">
        <v>274</v>
      </c>
      <c r="AA19" s="278"/>
      <c r="AB19" s="278"/>
      <c r="AC19" s="262"/>
      <c r="AD19" s="892"/>
      <c r="AE19" s="892"/>
      <c r="AF19" s="892"/>
      <c r="AG19" s="892"/>
      <c r="AH19" s="892"/>
      <c r="AI19" s="892"/>
      <c r="AJ19" s="892"/>
      <c r="AK19" s="892"/>
      <c r="AL19" s="892"/>
    </row>
    <row r="20" spans="2:39" s="165" customFormat="1" ht="13.5" customHeight="1" x14ac:dyDescent="0.15">
      <c r="B20" s="889"/>
      <c r="C20" s="890"/>
      <c r="D20" s="890"/>
      <c r="E20" s="891"/>
      <c r="F20" s="265"/>
      <c r="G20" s="279"/>
      <c r="H20" s="279"/>
      <c r="I20" s="266"/>
      <c r="J20" s="265"/>
      <c r="K20" s="279"/>
      <c r="L20" s="279"/>
      <c r="M20" s="266"/>
      <c r="N20" s="265"/>
      <c r="O20" s="279"/>
      <c r="P20" s="279"/>
      <c r="Q20" s="266"/>
      <c r="R20" s="265"/>
      <c r="S20" s="279"/>
      <c r="T20" s="279"/>
      <c r="U20" s="266"/>
      <c r="V20" s="265"/>
      <c r="W20" s="279"/>
      <c r="X20" s="279"/>
      <c r="Y20" s="266"/>
      <c r="Z20" s="265"/>
      <c r="AA20" s="279"/>
      <c r="AB20" s="279"/>
      <c r="AC20" s="266"/>
      <c r="AD20" s="892"/>
      <c r="AE20" s="892"/>
      <c r="AF20" s="892"/>
      <c r="AG20" s="892"/>
      <c r="AH20" s="892"/>
      <c r="AI20" s="892"/>
      <c r="AJ20" s="892"/>
      <c r="AK20" s="892"/>
      <c r="AL20" s="892"/>
      <c r="AM20" s="172"/>
    </row>
    <row r="21" spans="2:39" s="165" customFormat="1" ht="13.5" customHeight="1" x14ac:dyDescent="0.15">
      <c r="B21" s="881"/>
      <c r="C21" s="881"/>
      <c r="D21" s="881"/>
      <c r="E21" s="881"/>
      <c r="F21" s="261"/>
      <c r="G21" s="278"/>
      <c r="H21" s="278"/>
      <c r="I21" s="262"/>
      <c r="J21" s="261"/>
      <c r="K21" s="278"/>
      <c r="L21" s="278"/>
      <c r="M21" s="262"/>
      <c r="N21" s="261"/>
      <c r="O21" s="278"/>
      <c r="P21" s="278"/>
      <c r="Q21" s="262"/>
      <c r="R21" s="261"/>
      <c r="S21" s="278"/>
      <c r="T21" s="278"/>
      <c r="U21" s="262"/>
      <c r="V21" s="261"/>
      <c r="W21" s="278"/>
      <c r="X21" s="278"/>
      <c r="Y21" s="262"/>
      <c r="Z21" s="261"/>
      <c r="AA21" s="278"/>
      <c r="AB21" s="278"/>
      <c r="AC21" s="262"/>
      <c r="AD21" s="893"/>
      <c r="AE21" s="893"/>
      <c r="AF21" s="893"/>
      <c r="AG21" s="893"/>
      <c r="AH21" s="893"/>
      <c r="AI21" s="893"/>
      <c r="AJ21" s="893"/>
      <c r="AK21" s="893"/>
      <c r="AL21" s="893"/>
    </row>
    <row r="22" spans="2:39" s="165" customFormat="1" ht="13.5" customHeight="1" x14ac:dyDescent="0.15">
      <c r="B22" s="881"/>
      <c r="C22" s="881"/>
      <c r="D22" s="881"/>
      <c r="E22" s="881"/>
      <c r="F22" s="265"/>
      <c r="G22" s="279"/>
      <c r="H22" s="279"/>
      <c r="I22" s="266"/>
      <c r="J22" s="265"/>
      <c r="K22" s="279"/>
      <c r="L22" s="279"/>
      <c r="M22" s="266"/>
      <c r="N22" s="265"/>
      <c r="O22" s="279"/>
      <c r="P22" s="279"/>
      <c r="Q22" s="266"/>
      <c r="R22" s="265"/>
      <c r="S22" s="279"/>
      <c r="T22" s="279"/>
      <c r="U22" s="266"/>
      <c r="V22" s="265"/>
      <c r="W22" s="279"/>
      <c r="X22" s="279"/>
      <c r="Y22" s="266"/>
      <c r="Z22" s="265"/>
      <c r="AA22" s="279"/>
      <c r="AB22" s="279"/>
      <c r="AC22" s="266"/>
      <c r="AD22" s="893"/>
      <c r="AE22" s="893"/>
      <c r="AF22" s="893"/>
      <c r="AG22" s="893"/>
      <c r="AH22" s="893"/>
      <c r="AI22" s="893"/>
      <c r="AJ22" s="893"/>
      <c r="AK22" s="893"/>
      <c r="AL22" s="893"/>
    </row>
    <row r="23" spans="2:39" ht="12" customHeight="1" x14ac:dyDescent="0.15">
      <c r="B23" s="278" t="s">
        <v>265</v>
      </c>
      <c r="C23" s="278"/>
      <c r="D23" s="164" t="s">
        <v>275</v>
      </c>
      <c r="V23" s="171"/>
      <c r="W23" s="171"/>
      <c r="X23" s="171"/>
      <c r="Y23" s="171"/>
      <c r="Z23" s="171"/>
      <c r="AA23" s="171"/>
      <c r="AB23" s="171"/>
      <c r="AC23" s="171"/>
      <c r="AD23" s="171"/>
    </row>
    <row r="24" spans="2:39" ht="12" customHeight="1" x14ac:dyDescent="0.15">
      <c r="B24" s="50"/>
      <c r="D24" s="164" t="s">
        <v>276</v>
      </c>
      <c r="V24" s="171"/>
      <c r="W24" s="171"/>
      <c r="X24" s="171"/>
      <c r="Y24" s="171"/>
      <c r="Z24" s="171"/>
      <c r="AA24" s="171"/>
      <c r="AB24" s="171"/>
      <c r="AC24" s="171"/>
      <c r="AD24" s="171"/>
    </row>
    <row r="25" spans="2:39" ht="8.25" customHeight="1" x14ac:dyDescent="0.15">
      <c r="B25" s="50"/>
      <c r="V25" s="171"/>
      <c r="W25" s="171"/>
      <c r="X25" s="171"/>
      <c r="Y25" s="171"/>
      <c r="Z25" s="171"/>
      <c r="AA25" s="171"/>
      <c r="AB25" s="171"/>
      <c r="AC25" s="171"/>
      <c r="AD25" s="171"/>
    </row>
    <row r="26" spans="2:39" ht="15" customHeight="1" x14ac:dyDescent="0.15">
      <c r="B26" s="166" t="s">
        <v>277</v>
      </c>
      <c r="C26" s="164"/>
      <c r="D26" s="164"/>
      <c r="E26" s="164"/>
      <c r="F26" s="164"/>
      <c r="G26" s="164"/>
      <c r="H26" s="164"/>
      <c r="I26" s="164"/>
      <c r="J26" s="164"/>
      <c r="K26" s="164"/>
      <c r="L26" s="164"/>
      <c r="M26" s="164"/>
      <c r="Y26" s="164"/>
      <c r="Z26" s="164"/>
      <c r="AA26" s="164"/>
      <c r="AB26" s="164"/>
      <c r="AC26" s="164"/>
      <c r="AD26" s="164"/>
      <c r="AE26" s="164"/>
      <c r="AF26" s="164"/>
      <c r="AG26" s="164"/>
      <c r="AH26" s="164"/>
      <c r="AI26" s="164"/>
      <c r="AJ26" s="164"/>
      <c r="AK26" s="164"/>
      <c r="AL26" s="164"/>
    </row>
    <row r="27" spans="2:39" s="165" customFormat="1" ht="15" customHeight="1" x14ac:dyDescent="0.15">
      <c r="B27" s="657" t="s">
        <v>13</v>
      </c>
      <c r="C27" s="661"/>
      <c r="D27" s="605" t="s">
        <v>278</v>
      </c>
      <c r="E27" s="412"/>
      <c r="F27" s="412"/>
      <c r="G27" s="412"/>
      <c r="H27" s="412"/>
      <c r="I27" s="412"/>
      <c r="J27" s="412"/>
      <c r="K27" s="412"/>
      <c r="L27" s="412"/>
      <c r="M27" s="413"/>
      <c r="N27" s="19"/>
      <c r="O27" s="19"/>
      <c r="P27" s="19"/>
      <c r="Q27" s="19"/>
      <c r="R27" s="19"/>
      <c r="S27" s="19"/>
      <c r="T27" s="19"/>
      <c r="U27" s="19"/>
      <c r="V27" s="299"/>
      <c r="W27" s="299"/>
      <c r="X27" s="299"/>
      <c r="Y27" s="299"/>
      <c r="Z27" s="299"/>
      <c r="AA27" s="299"/>
      <c r="AB27" s="299"/>
      <c r="AC27" s="299"/>
      <c r="AD27" s="299"/>
      <c r="AE27" s="299"/>
      <c r="AF27" s="299"/>
      <c r="AG27" s="299"/>
      <c r="AH27" s="299"/>
      <c r="AI27" s="299"/>
      <c r="AJ27" s="299"/>
      <c r="AK27" s="299"/>
      <c r="AL27" s="299"/>
    </row>
    <row r="28" spans="2:39" s="165" customFormat="1" ht="15" customHeight="1" x14ac:dyDescent="0.15">
      <c r="B28" s="659"/>
      <c r="C28" s="662"/>
      <c r="D28" s="855"/>
      <c r="E28" s="414"/>
      <c r="F28" s="414"/>
      <c r="G28" s="414"/>
      <c r="H28" s="414"/>
      <c r="I28" s="414"/>
      <c r="J28" s="414"/>
      <c r="K28" s="414"/>
      <c r="L28" s="414"/>
      <c r="M28" s="415"/>
      <c r="N28" s="19"/>
      <c r="O28" s="19"/>
      <c r="P28" s="19"/>
      <c r="Q28" s="19"/>
      <c r="R28" s="19"/>
      <c r="S28" s="19"/>
      <c r="T28" s="19"/>
      <c r="U28" s="19"/>
      <c r="V28" s="299"/>
      <c r="W28" s="299"/>
      <c r="X28" s="299"/>
      <c r="Y28" s="299"/>
      <c r="Z28" s="299"/>
      <c r="AA28" s="299"/>
      <c r="AB28" s="299"/>
      <c r="AC28" s="299"/>
      <c r="AD28" s="299"/>
      <c r="AE28" s="299"/>
      <c r="AF28" s="299"/>
      <c r="AG28" s="299"/>
      <c r="AH28" s="299"/>
      <c r="AI28" s="299"/>
      <c r="AJ28" s="299"/>
      <c r="AK28" s="299"/>
      <c r="AL28" s="299"/>
    </row>
    <row r="29" spans="2:39" s="165" customFormat="1" ht="12" customHeight="1" x14ac:dyDescent="0.15">
      <c r="B29" s="278" t="s">
        <v>265</v>
      </c>
      <c r="C29" s="278"/>
      <c r="D29" s="52" t="s">
        <v>279</v>
      </c>
      <c r="E29" s="52"/>
      <c r="F29" s="52"/>
      <c r="G29" s="52"/>
      <c r="H29" s="52"/>
      <c r="I29" s="52"/>
      <c r="J29" s="52"/>
      <c r="K29" s="52"/>
      <c r="L29" s="52"/>
      <c r="M29" s="52"/>
      <c r="N29" s="52"/>
      <c r="O29" s="169"/>
      <c r="P29" s="169"/>
      <c r="Q29" s="52"/>
      <c r="R29" s="52"/>
      <c r="S29" s="52"/>
      <c r="T29" s="52"/>
      <c r="U29" s="52"/>
      <c r="V29" s="170"/>
      <c r="W29" s="171"/>
      <c r="X29" s="171"/>
      <c r="Y29" s="171"/>
      <c r="Z29" s="171"/>
      <c r="AA29" s="171"/>
      <c r="AB29" s="171"/>
      <c r="AC29" s="171"/>
      <c r="AD29" s="171"/>
      <c r="AK29" s="172"/>
      <c r="AL29" s="172"/>
    </row>
    <row r="30" spans="2:39" s="165" customFormat="1" ht="8.25" customHeight="1" x14ac:dyDescent="0.15">
      <c r="B30" s="170"/>
      <c r="C30" s="169"/>
      <c r="D30" s="52"/>
      <c r="E30" s="52"/>
      <c r="F30" s="52"/>
      <c r="G30" s="52"/>
      <c r="H30" s="52"/>
      <c r="I30" s="52"/>
      <c r="J30" s="52"/>
      <c r="K30" s="52"/>
      <c r="L30" s="52"/>
      <c r="M30" s="52"/>
      <c r="N30" s="52"/>
      <c r="O30" s="169"/>
      <c r="P30" s="169"/>
      <c r="Q30" s="52"/>
      <c r="R30" s="52"/>
      <c r="S30" s="52"/>
      <c r="T30" s="52"/>
      <c r="U30" s="52"/>
      <c r="V30" s="170"/>
      <c r="W30" s="171"/>
      <c r="X30" s="171"/>
      <c r="Y30" s="171"/>
      <c r="Z30" s="171"/>
      <c r="AA30" s="171"/>
      <c r="AB30" s="171"/>
      <c r="AC30" s="171"/>
      <c r="AD30" s="171"/>
      <c r="AK30" s="172"/>
      <c r="AL30" s="172"/>
    </row>
    <row r="31" spans="2:39" ht="15" customHeight="1" x14ac:dyDescent="0.15">
      <c r="B31" s="166" t="s">
        <v>280</v>
      </c>
      <c r="C31" s="164"/>
      <c r="D31" s="164"/>
      <c r="E31" s="164"/>
      <c r="F31" s="164"/>
      <c r="G31" s="164"/>
      <c r="H31" s="164"/>
      <c r="I31" s="164"/>
      <c r="J31" s="164"/>
      <c r="K31" s="164"/>
      <c r="L31" s="164"/>
      <c r="M31" s="164"/>
      <c r="X31" s="173"/>
      <c r="Y31" s="174"/>
      <c r="Z31" s="174"/>
      <c r="AA31" s="174"/>
      <c r="AB31" s="174"/>
      <c r="AC31" s="174"/>
      <c r="AD31" s="174"/>
      <c r="AE31" s="174"/>
      <c r="AF31" s="174"/>
      <c r="AG31" s="174"/>
      <c r="AH31" s="174"/>
      <c r="AI31" s="174"/>
      <c r="AJ31" s="174"/>
      <c r="AK31" s="174"/>
      <c r="AL31" s="174"/>
    </row>
    <row r="32" spans="2:39" s="165" customFormat="1" ht="15" customHeight="1" x14ac:dyDescent="0.15">
      <c r="B32" s="657" t="s">
        <v>13</v>
      </c>
      <c r="C32" s="882" t="s">
        <v>281</v>
      </c>
      <c r="D32" s="412" t="s">
        <v>282</v>
      </c>
      <c r="E32" s="412"/>
      <c r="F32" s="412"/>
      <c r="G32" s="412"/>
      <c r="H32" s="412"/>
      <c r="I32" s="175"/>
      <c r="J32" s="661" t="s">
        <v>13</v>
      </c>
      <c r="K32" s="869" t="s">
        <v>283</v>
      </c>
      <c r="L32" s="404" t="s">
        <v>284</v>
      </c>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5"/>
    </row>
    <row r="33" spans="2:38" s="165" customFormat="1" ht="15" customHeight="1" x14ac:dyDescent="0.15">
      <c r="B33" s="868"/>
      <c r="C33" s="880"/>
      <c r="D33" s="880"/>
      <c r="E33" s="880"/>
      <c r="F33" s="880"/>
      <c r="G33" s="880"/>
      <c r="H33" s="880"/>
      <c r="I33" s="176"/>
      <c r="J33" s="877"/>
      <c r="K33" s="875"/>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2"/>
    </row>
    <row r="34" spans="2:38" s="165" customFormat="1" ht="15" customHeight="1" x14ac:dyDescent="0.15">
      <c r="B34" s="868" t="s">
        <v>13</v>
      </c>
      <c r="C34" s="875" t="s">
        <v>285</v>
      </c>
      <c r="D34" s="876" t="s">
        <v>286</v>
      </c>
      <c r="E34" s="876"/>
      <c r="F34" s="876"/>
      <c r="G34" s="876"/>
      <c r="H34" s="876"/>
      <c r="I34" s="876"/>
      <c r="J34" s="876"/>
      <c r="K34" s="876"/>
      <c r="L34" s="876"/>
      <c r="M34" s="876"/>
      <c r="N34" s="876"/>
      <c r="O34" s="876"/>
      <c r="P34" s="876"/>
      <c r="Q34" s="876"/>
      <c r="R34" s="876"/>
      <c r="S34" s="876"/>
      <c r="T34" s="876"/>
      <c r="U34" s="876"/>
      <c r="V34" s="176"/>
      <c r="W34" s="176"/>
      <c r="X34" s="176"/>
      <c r="Y34" s="176"/>
      <c r="Z34" s="176"/>
      <c r="AA34" s="176"/>
      <c r="AB34" s="176"/>
      <c r="AC34" s="176"/>
      <c r="AD34" s="176"/>
      <c r="AE34" s="176"/>
      <c r="AF34" s="176"/>
      <c r="AG34" s="176"/>
      <c r="AH34" s="176"/>
      <c r="AI34" s="176"/>
      <c r="AJ34" s="176"/>
      <c r="AK34" s="176"/>
      <c r="AL34" s="177"/>
    </row>
    <row r="35" spans="2:38" s="165" customFormat="1" ht="16.5" customHeight="1" x14ac:dyDescent="0.15">
      <c r="B35" s="868"/>
      <c r="C35" s="875"/>
      <c r="D35" s="876"/>
      <c r="E35" s="876"/>
      <c r="F35" s="876"/>
      <c r="G35" s="876"/>
      <c r="H35" s="876"/>
      <c r="I35" s="876"/>
      <c r="J35" s="876"/>
      <c r="K35" s="876"/>
      <c r="L35" s="876"/>
      <c r="M35" s="876"/>
      <c r="N35" s="876"/>
      <c r="O35" s="876"/>
      <c r="P35" s="876"/>
      <c r="Q35" s="876"/>
      <c r="R35" s="876"/>
      <c r="S35" s="876"/>
      <c r="T35" s="876"/>
      <c r="U35" s="876"/>
      <c r="V35" s="176"/>
      <c r="W35" s="176"/>
      <c r="X35" s="176"/>
      <c r="Y35" s="176"/>
      <c r="Z35" s="176"/>
      <c r="AA35" s="176"/>
      <c r="AB35" s="176"/>
      <c r="AC35" s="176"/>
      <c r="AD35" s="176"/>
      <c r="AE35" s="176"/>
      <c r="AF35" s="176"/>
      <c r="AG35" s="176"/>
      <c r="AH35" s="176"/>
      <c r="AI35" s="176"/>
      <c r="AJ35" s="176"/>
      <c r="AK35" s="176"/>
      <c r="AL35" s="177"/>
    </row>
    <row r="36" spans="2:38" s="165" customFormat="1" ht="14.25" customHeight="1" x14ac:dyDescent="0.15">
      <c r="B36" s="868" t="s">
        <v>13</v>
      </c>
      <c r="C36" s="875" t="s">
        <v>287</v>
      </c>
      <c r="D36" s="501" t="s">
        <v>288</v>
      </c>
      <c r="E36" s="501"/>
      <c r="F36" s="501"/>
      <c r="G36" s="501"/>
      <c r="H36" s="501"/>
      <c r="I36" s="501"/>
      <c r="J36" s="501"/>
      <c r="K36" s="501"/>
      <c r="L36" s="501"/>
      <c r="M36" s="501"/>
      <c r="N36" s="501"/>
      <c r="O36" s="501"/>
      <c r="P36" s="501"/>
      <c r="Q36" s="501"/>
      <c r="R36" s="19"/>
      <c r="S36" s="19"/>
      <c r="T36" s="19"/>
      <c r="U36" s="19"/>
      <c r="V36" s="877" t="s">
        <v>13</v>
      </c>
      <c r="W36" s="878" t="s">
        <v>289</v>
      </c>
      <c r="X36" s="880" t="s">
        <v>290</v>
      </c>
      <c r="Y36" s="880"/>
      <c r="Z36" s="880"/>
      <c r="AA36" s="880"/>
      <c r="AB36" s="880"/>
      <c r="AC36" s="880"/>
      <c r="AD36" s="880"/>
      <c r="AE36" s="880"/>
      <c r="AF36" s="880"/>
      <c r="AG36" s="880"/>
      <c r="AH36" s="176"/>
      <c r="AI36" s="176"/>
      <c r="AJ36" s="176"/>
      <c r="AK36" s="176"/>
      <c r="AL36" s="177"/>
    </row>
    <row r="37" spans="2:38" s="165" customFormat="1" ht="14.25" customHeight="1" x14ac:dyDescent="0.15">
      <c r="B37" s="868"/>
      <c r="C37" s="870"/>
      <c r="D37" s="406"/>
      <c r="E37" s="406"/>
      <c r="F37" s="406"/>
      <c r="G37" s="406"/>
      <c r="H37" s="406"/>
      <c r="I37" s="406"/>
      <c r="J37" s="406"/>
      <c r="K37" s="406"/>
      <c r="L37" s="406"/>
      <c r="M37" s="406"/>
      <c r="N37" s="406"/>
      <c r="O37" s="406"/>
      <c r="P37" s="406"/>
      <c r="Q37" s="406"/>
      <c r="R37" s="178"/>
      <c r="S37" s="178"/>
      <c r="T37" s="178"/>
      <c r="U37" s="178"/>
      <c r="V37" s="877"/>
      <c r="W37" s="879"/>
      <c r="X37" s="414"/>
      <c r="Y37" s="414"/>
      <c r="Z37" s="414"/>
      <c r="AA37" s="414"/>
      <c r="AB37" s="414"/>
      <c r="AC37" s="414"/>
      <c r="AD37" s="414"/>
      <c r="AE37" s="414"/>
      <c r="AF37" s="414"/>
      <c r="AG37" s="414"/>
      <c r="AH37" s="25"/>
      <c r="AI37" s="25"/>
      <c r="AJ37" s="25"/>
      <c r="AK37" s="25"/>
      <c r="AL37" s="179"/>
    </row>
    <row r="38" spans="2:38" s="1" customFormat="1" ht="12" customHeight="1" x14ac:dyDescent="0.15">
      <c r="B38" s="296" t="s">
        <v>265</v>
      </c>
      <c r="C38" s="296"/>
      <c r="D38" s="175" t="s">
        <v>266</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row>
    <row r="39" spans="2:38" s="1" customFormat="1" ht="12" customHeight="1" x14ac:dyDescent="0.15">
      <c r="B39" s="156"/>
      <c r="C39" s="156"/>
      <c r="D39" s="176" t="s">
        <v>291</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2:38" s="1" customFormat="1" ht="12" customHeight="1" x14ac:dyDescent="0.15">
      <c r="C40" s="7"/>
      <c r="D40" s="7" t="s">
        <v>292</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2:38" s="1" customFormat="1" ht="12" customHeight="1" x14ac:dyDescent="0.15">
      <c r="C41" s="7"/>
      <c r="D41" s="7" t="s">
        <v>293</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2:38" ht="7.5" customHeight="1" x14ac:dyDescent="0.1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2:38" x14ac:dyDescent="0.15">
      <c r="B43" s="166" t="s">
        <v>294</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2:38" s="165" customFormat="1" ht="15" customHeight="1" x14ac:dyDescent="0.15">
      <c r="B44" s="657" t="s">
        <v>378</v>
      </c>
      <c r="C44" s="404" t="s">
        <v>295</v>
      </c>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3"/>
    </row>
    <row r="45" spans="2:38" s="165" customFormat="1" ht="15" customHeight="1" x14ac:dyDescent="0.15">
      <c r="B45" s="659"/>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5"/>
    </row>
    <row r="46" spans="2:38" s="1" customFormat="1" ht="12" customHeight="1" x14ac:dyDescent="0.15">
      <c r="B46" s="296" t="s">
        <v>296</v>
      </c>
      <c r="C46" s="296"/>
      <c r="D46" s="175" t="s">
        <v>379</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row>
    <row r="47" spans="2:38" ht="12" customHeight="1" x14ac:dyDescent="0.15">
      <c r="B47" s="7"/>
      <c r="C47" s="7"/>
      <c r="D47" s="7" t="s">
        <v>380</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2:38" s="165" customFormat="1" ht="8.25" customHeight="1" x14ac:dyDescent="0.15">
      <c r="B48" s="24"/>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row>
    <row r="49" spans="2:39" s="164" customFormat="1" ht="15" customHeight="1" x14ac:dyDescent="0.15">
      <c r="B49" s="166" t="s">
        <v>297</v>
      </c>
      <c r="P49" s="168"/>
      <c r="Q49" s="168"/>
      <c r="R49" s="168"/>
      <c r="S49" s="168"/>
      <c r="T49" s="168"/>
      <c r="U49" s="168"/>
      <c r="V49" s="168"/>
      <c r="W49" s="168"/>
    </row>
    <row r="50" spans="2:39" s="164" customFormat="1" ht="15" customHeight="1" x14ac:dyDescent="0.15">
      <c r="B50" s="166" t="s">
        <v>298</v>
      </c>
      <c r="P50" s="168"/>
      <c r="Q50" s="168"/>
      <c r="R50" s="168"/>
      <c r="S50" s="168"/>
      <c r="T50" s="168"/>
      <c r="U50" s="168"/>
      <c r="V50" s="168"/>
      <c r="W50" s="168"/>
    </row>
    <row r="51" spans="2:39" s="6" customFormat="1" ht="15" customHeight="1" x14ac:dyDescent="0.15">
      <c r="B51" s="873"/>
      <c r="C51" s="404" t="s">
        <v>381</v>
      </c>
      <c r="D51" s="404" t="s">
        <v>299</v>
      </c>
      <c r="E51" s="404"/>
      <c r="F51" s="404"/>
      <c r="G51" s="405"/>
      <c r="H51" s="856" t="s">
        <v>300</v>
      </c>
      <c r="I51" s="869" t="s">
        <v>382</v>
      </c>
      <c r="J51" s="864" t="s">
        <v>301</v>
      </c>
      <c r="K51" s="864"/>
      <c r="L51" s="864"/>
      <c r="M51" s="865"/>
      <c r="N51" s="856" t="s">
        <v>300</v>
      </c>
      <c r="O51" s="869" t="s">
        <v>383</v>
      </c>
      <c r="P51" s="404" t="s">
        <v>302</v>
      </c>
      <c r="Q51" s="404"/>
      <c r="R51" s="404"/>
      <c r="S51" s="405"/>
      <c r="T51" s="856" t="s">
        <v>300</v>
      </c>
      <c r="U51" s="869" t="s">
        <v>384</v>
      </c>
      <c r="V51" s="864" t="s">
        <v>303</v>
      </c>
      <c r="W51" s="864"/>
      <c r="X51" s="864"/>
      <c r="Y51" s="865"/>
      <c r="Z51" s="856" t="s">
        <v>300</v>
      </c>
      <c r="AA51" s="412" t="s">
        <v>385</v>
      </c>
      <c r="AB51" s="404" t="s">
        <v>304</v>
      </c>
      <c r="AC51" s="404"/>
      <c r="AD51" s="404"/>
      <c r="AE51" s="405"/>
      <c r="AF51" s="868"/>
      <c r="AG51" s="501"/>
      <c r="AH51" s="501"/>
      <c r="AI51" s="501"/>
      <c r="AJ51" s="501"/>
      <c r="AK51" s="501"/>
      <c r="AL51" s="19"/>
      <c r="AM51" s="19"/>
    </row>
    <row r="52" spans="2:39" s="6" customFormat="1" ht="15" customHeight="1" x14ac:dyDescent="0.15">
      <c r="B52" s="874"/>
      <c r="C52" s="406"/>
      <c r="D52" s="406"/>
      <c r="E52" s="406"/>
      <c r="F52" s="406"/>
      <c r="G52" s="407"/>
      <c r="H52" s="857"/>
      <c r="I52" s="870"/>
      <c r="J52" s="866"/>
      <c r="K52" s="866"/>
      <c r="L52" s="866"/>
      <c r="M52" s="867"/>
      <c r="N52" s="857"/>
      <c r="O52" s="870"/>
      <c r="P52" s="406"/>
      <c r="Q52" s="406"/>
      <c r="R52" s="406"/>
      <c r="S52" s="407"/>
      <c r="T52" s="857"/>
      <c r="U52" s="870"/>
      <c r="V52" s="866"/>
      <c r="W52" s="866"/>
      <c r="X52" s="866"/>
      <c r="Y52" s="867"/>
      <c r="Z52" s="857"/>
      <c r="AA52" s="414"/>
      <c r="AB52" s="406"/>
      <c r="AC52" s="406"/>
      <c r="AD52" s="406"/>
      <c r="AE52" s="407"/>
      <c r="AF52" s="868"/>
      <c r="AG52" s="501"/>
      <c r="AH52" s="501"/>
      <c r="AI52" s="501"/>
      <c r="AJ52" s="501"/>
      <c r="AK52" s="501"/>
      <c r="AL52" s="19"/>
      <c r="AM52" s="19"/>
    </row>
    <row r="53" spans="2:39" s="6" customFormat="1" ht="15" customHeight="1" x14ac:dyDescent="0.15">
      <c r="B53" s="856" t="s">
        <v>300</v>
      </c>
      <c r="C53" s="404" t="s">
        <v>386</v>
      </c>
      <c r="D53" s="404" t="s">
        <v>305</v>
      </c>
      <c r="E53" s="404"/>
      <c r="F53" s="404"/>
      <c r="G53" s="405"/>
      <c r="H53" s="856" t="s">
        <v>300</v>
      </c>
      <c r="I53" s="404" t="s">
        <v>387</v>
      </c>
      <c r="J53" s="404" t="s">
        <v>306</v>
      </c>
      <c r="K53" s="404"/>
      <c r="L53" s="404"/>
      <c r="M53" s="405"/>
      <c r="N53" s="856" t="s">
        <v>300</v>
      </c>
      <c r="O53" s="869" t="s">
        <v>388</v>
      </c>
      <c r="P53" s="404" t="s">
        <v>307</v>
      </c>
      <c r="Q53" s="404"/>
      <c r="R53" s="404"/>
      <c r="S53" s="405"/>
      <c r="T53" s="856" t="s">
        <v>300</v>
      </c>
      <c r="U53" s="862" t="s">
        <v>389</v>
      </c>
      <c r="V53" s="404" t="s">
        <v>308</v>
      </c>
      <c r="W53" s="404"/>
      <c r="X53" s="404"/>
      <c r="Y53" s="405"/>
      <c r="Z53" s="856"/>
      <c r="AA53" s="862" t="s">
        <v>390</v>
      </c>
      <c r="AB53" s="404" t="s">
        <v>309</v>
      </c>
      <c r="AC53" s="404"/>
      <c r="AD53" s="404"/>
      <c r="AE53" s="405"/>
      <c r="AF53" s="868"/>
      <c r="AG53" s="501"/>
      <c r="AH53" s="501"/>
      <c r="AI53" s="501"/>
      <c r="AJ53" s="501"/>
      <c r="AK53" s="501"/>
      <c r="AL53" s="19"/>
      <c r="AM53" s="19"/>
    </row>
    <row r="54" spans="2:39" s="6" customFormat="1" ht="15" customHeight="1" x14ac:dyDescent="0.15">
      <c r="B54" s="857"/>
      <c r="C54" s="406"/>
      <c r="D54" s="406"/>
      <c r="E54" s="406"/>
      <c r="F54" s="406"/>
      <c r="G54" s="407"/>
      <c r="H54" s="857"/>
      <c r="I54" s="406"/>
      <c r="J54" s="406"/>
      <c r="K54" s="406"/>
      <c r="L54" s="406"/>
      <c r="M54" s="407"/>
      <c r="N54" s="857"/>
      <c r="O54" s="870"/>
      <c r="P54" s="406"/>
      <c r="Q54" s="406"/>
      <c r="R54" s="406"/>
      <c r="S54" s="407"/>
      <c r="T54" s="857"/>
      <c r="U54" s="863"/>
      <c r="V54" s="406"/>
      <c r="W54" s="406"/>
      <c r="X54" s="406"/>
      <c r="Y54" s="407"/>
      <c r="Z54" s="857"/>
      <c r="AA54" s="863"/>
      <c r="AB54" s="406"/>
      <c r="AC54" s="406"/>
      <c r="AD54" s="406"/>
      <c r="AE54" s="407"/>
      <c r="AF54" s="868"/>
      <c r="AG54" s="501"/>
      <c r="AH54" s="501"/>
      <c r="AI54" s="501"/>
      <c r="AJ54" s="501"/>
      <c r="AK54" s="501"/>
      <c r="AL54" s="19"/>
      <c r="AM54" s="19"/>
    </row>
    <row r="55" spans="2:39" s="6" customFormat="1" ht="15" customHeight="1" x14ac:dyDescent="0.15">
      <c r="B55" s="856" t="s">
        <v>300</v>
      </c>
      <c r="C55" s="404" t="s">
        <v>391</v>
      </c>
      <c r="D55" s="404" t="s">
        <v>310</v>
      </c>
      <c r="E55" s="404"/>
      <c r="F55" s="404"/>
      <c r="G55" s="405"/>
      <c r="H55" s="856" t="s">
        <v>300</v>
      </c>
      <c r="I55" s="404" t="s">
        <v>311</v>
      </c>
      <c r="J55" s="404"/>
      <c r="K55" s="404"/>
      <c r="L55" s="404"/>
      <c r="M55" s="405"/>
      <c r="N55" s="856" t="s">
        <v>300</v>
      </c>
      <c r="O55" s="404" t="s">
        <v>312</v>
      </c>
      <c r="P55" s="404"/>
      <c r="Q55" s="404"/>
      <c r="R55" s="404"/>
      <c r="S55" s="405"/>
      <c r="T55" s="856" t="s">
        <v>300</v>
      </c>
      <c r="U55" s="858" t="s">
        <v>313</v>
      </c>
      <c r="V55" s="404" t="s">
        <v>314</v>
      </c>
      <c r="W55" s="404"/>
      <c r="X55" s="404"/>
      <c r="Y55" s="405"/>
      <c r="Z55" s="856" t="s">
        <v>300</v>
      </c>
      <c r="AA55" s="871" t="s">
        <v>315</v>
      </c>
      <c r="AB55" s="404"/>
      <c r="AC55" s="404"/>
      <c r="AD55" s="404"/>
      <c r="AE55" s="405"/>
      <c r="AF55" s="868"/>
      <c r="AG55" s="501"/>
      <c r="AH55" s="501"/>
      <c r="AI55" s="501"/>
      <c r="AJ55" s="501"/>
      <c r="AK55" s="501"/>
      <c r="AL55" s="19"/>
      <c r="AM55" s="19"/>
    </row>
    <row r="56" spans="2:39" s="6" customFormat="1" ht="15" customHeight="1" x14ac:dyDescent="0.15">
      <c r="B56" s="857"/>
      <c r="C56" s="406"/>
      <c r="D56" s="406"/>
      <c r="E56" s="406"/>
      <c r="F56" s="406"/>
      <c r="G56" s="407"/>
      <c r="H56" s="857"/>
      <c r="I56" s="406"/>
      <c r="J56" s="406"/>
      <c r="K56" s="406"/>
      <c r="L56" s="406"/>
      <c r="M56" s="407"/>
      <c r="N56" s="857"/>
      <c r="O56" s="406"/>
      <c r="P56" s="406"/>
      <c r="Q56" s="406"/>
      <c r="R56" s="406"/>
      <c r="S56" s="407"/>
      <c r="T56" s="857"/>
      <c r="U56" s="859"/>
      <c r="V56" s="406"/>
      <c r="W56" s="406"/>
      <c r="X56" s="406"/>
      <c r="Y56" s="407"/>
      <c r="Z56" s="857"/>
      <c r="AA56" s="872"/>
      <c r="AB56" s="406"/>
      <c r="AC56" s="406"/>
      <c r="AD56" s="406"/>
      <c r="AE56" s="407"/>
      <c r="AF56" s="868"/>
      <c r="AG56" s="501"/>
      <c r="AH56" s="501"/>
      <c r="AI56" s="501"/>
      <c r="AJ56" s="501"/>
      <c r="AK56" s="501"/>
      <c r="AL56" s="19"/>
      <c r="AM56" s="19"/>
    </row>
    <row r="57" spans="2:39" s="6" customFormat="1" ht="15" customHeight="1" x14ac:dyDescent="0.15">
      <c r="B57" s="856" t="s">
        <v>300</v>
      </c>
      <c r="C57" s="862" t="s">
        <v>316</v>
      </c>
      <c r="D57" s="404" t="s">
        <v>317</v>
      </c>
      <c r="E57" s="404"/>
      <c r="F57" s="404"/>
      <c r="G57" s="405"/>
      <c r="H57" s="856" t="s">
        <v>300</v>
      </c>
      <c r="I57" s="864" t="s">
        <v>318</v>
      </c>
      <c r="J57" s="864"/>
      <c r="K57" s="864"/>
      <c r="L57" s="864"/>
      <c r="M57" s="865"/>
      <c r="N57" s="856" t="s">
        <v>300</v>
      </c>
      <c r="O57" s="619" t="s">
        <v>319</v>
      </c>
      <c r="P57" s="619"/>
      <c r="Q57" s="619"/>
      <c r="R57" s="619"/>
      <c r="S57" s="620"/>
      <c r="T57" s="856" t="s">
        <v>300</v>
      </c>
      <c r="U57" s="858" t="s">
        <v>320</v>
      </c>
      <c r="V57" s="404" t="s">
        <v>321</v>
      </c>
      <c r="W57" s="404"/>
      <c r="X57" s="404"/>
      <c r="Y57" s="405"/>
      <c r="Z57" s="24"/>
      <c r="AA57" s="180"/>
      <c r="AB57" s="19"/>
      <c r="AC57" s="19"/>
      <c r="AD57" s="19"/>
      <c r="AE57" s="19"/>
      <c r="AF57" s="24"/>
      <c r="AG57" s="176"/>
      <c r="AH57" s="19"/>
      <c r="AI57" s="19"/>
      <c r="AJ57" s="19"/>
      <c r="AK57" s="19"/>
      <c r="AL57" s="19"/>
      <c r="AM57" s="19"/>
    </row>
    <row r="58" spans="2:39" s="6" customFormat="1" ht="15" customHeight="1" x14ac:dyDescent="0.15">
      <c r="B58" s="857"/>
      <c r="C58" s="863"/>
      <c r="D58" s="406"/>
      <c r="E58" s="406"/>
      <c r="F58" s="406"/>
      <c r="G58" s="407"/>
      <c r="H58" s="857"/>
      <c r="I58" s="866"/>
      <c r="J58" s="866"/>
      <c r="K58" s="866"/>
      <c r="L58" s="866"/>
      <c r="M58" s="867"/>
      <c r="N58" s="857"/>
      <c r="O58" s="625"/>
      <c r="P58" s="625"/>
      <c r="Q58" s="625"/>
      <c r="R58" s="625"/>
      <c r="S58" s="626"/>
      <c r="T58" s="857"/>
      <c r="U58" s="859"/>
      <c r="V58" s="406"/>
      <c r="W58" s="406"/>
      <c r="X58" s="406"/>
      <c r="Y58" s="407"/>
      <c r="Z58" s="24"/>
      <c r="AA58" s="180"/>
      <c r="AB58" s="19"/>
      <c r="AC58" s="19"/>
      <c r="AD58" s="19"/>
      <c r="AE58" s="19"/>
      <c r="AF58" s="24"/>
      <c r="AG58" s="176"/>
      <c r="AH58" s="19"/>
      <c r="AI58" s="19"/>
      <c r="AJ58" s="19"/>
      <c r="AK58" s="19"/>
      <c r="AL58" s="19"/>
      <c r="AM58" s="19"/>
    </row>
    <row r="59" spans="2:39" s="6" customFormat="1" ht="12" customHeight="1" x14ac:dyDescent="0.15">
      <c r="B59" s="278" t="s">
        <v>265</v>
      </c>
      <c r="C59" s="278"/>
      <c r="D59" s="800" t="s">
        <v>322</v>
      </c>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19"/>
    </row>
    <row r="60" spans="2:39" s="6" customFormat="1" ht="12" customHeight="1" x14ac:dyDescent="0.15">
      <c r="B60" s="170"/>
      <c r="C60" s="170"/>
      <c r="D60" s="860"/>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19"/>
    </row>
    <row r="61" spans="2:39" s="6" customFormat="1" ht="12" customHeight="1" x14ac:dyDescent="0.15">
      <c r="B61" s="170"/>
      <c r="C61" s="17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60"/>
      <c r="AJ61" s="860"/>
      <c r="AK61" s="860"/>
      <c r="AL61" s="860"/>
      <c r="AM61" s="19"/>
    </row>
    <row r="62" spans="2:39" s="6" customFormat="1" ht="12" customHeight="1" x14ac:dyDescent="0.15">
      <c r="B62" s="170"/>
      <c r="C62" s="170"/>
      <c r="D62" s="860"/>
      <c r="E62" s="860"/>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0"/>
      <c r="AJ62" s="860"/>
      <c r="AK62" s="860"/>
      <c r="AL62" s="860"/>
      <c r="AM62" s="19"/>
    </row>
    <row r="63" spans="2:39" s="6" customFormat="1" ht="8.25" customHeight="1" x14ac:dyDescent="0.15">
      <c r="B63" s="170"/>
      <c r="C63" s="170"/>
      <c r="D63" s="170"/>
      <c r="E63" s="170"/>
      <c r="F63" s="170"/>
      <c r="G63" s="170"/>
      <c r="H63" s="24"/>
      <c r="I63" s="170"/>
      <c r="J63" s="170"/>
      <c r="K63" s="170"/>
      <c r="L63" s="170"/>
      <c r="M63" s="170"/>
      <c r="N63" s="24"/>
      <c r="O63" s="181"/>
      <c r="P63" s="181"/>
      <c r="Q63" s="181"/>
      <c r="R63" s="181"/>
      <c r="S63" s="181"/>
      <c r="T63" s="24"/>
      <c r="U63" s="170"/>
      <c r="V63" s="170"/>
      <c r="W63" s="170"/>
      <c r="X63" s="170"/>
      <c r="Y63" s="170"/>
      <c r="Z63" s="24"/>
      <c r="AA63" s="181"/>
      <c r="AB63" s="181"/>
      <c r="AC63" s="181"/>
      <c r="AD63" s="181"/>
      <c r="AE63" s="181"/>
      <c r="AF63" s="24"/>
      <c r="AG63" s="181"/>
      <c r="AH63" s="181"/>
      <c r="AI63" s="181"/>
      <c r="AJ63" s="181"/>
      <c r="AK63" s="181"/>
      <c r="AL63" s="181"/>
      <c r="AM63" s="19"/>
    </row>
    <row r="64" spans="2:39" s="6" customFormat="1" ht="11.25" x14ac:dyDescent="0.15">
      <c r="B64" s="166" t="s">
        <v>323</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2:39" s="6" customFormat="1" ht="11.25" x14ac:dyDescent="0.15">
      <c r="B65" s="284" t="s">
        <v>324</v>
      </c>
      <c r="C65" s="284"/>
      <c r="D65" s="861" t="s">
        <v>325</v>
      </c>
      <c r="E65" s="861"/>
      <c r="F65" s="861"/>
      <c r="G65" s="861"/>
      <c r="H65" s="284" t="s">
        <v>326</v>
      </c>
      <c r="I65" s="284"/>
      <c r="J65" s="284" t="s">
        <v>327</v>
      </c>
      <c r="K65" s="284"/>
      <c r="L65" s="284"/>
      <c r="M65" s="284"/>
      <c r="N65" s="284"/>
      <c r="O65" s="284" t="s">
        <v>328</v>
      </c>
      <c r="P65" s="284"/>
      <c r="Q65" s="284" t="s">
        <v>329</v>
      </c>
      <c r="R65" s="284"/>
      <c r="S65" s="284"/>
      <c r="T65" s="284"/>
      <c r="U65" s="284"/>
      <c r="V65" s="284"/>
      <c r="W65" s="326" t="s">
        <v>330</v>
      </c>
      <c r="X65" s="326"/>
      <c r="Y65" s="284" t="s">
        <v>331</v>
      </c>
      <c r="Z65" s="284"/>
      <c r="AA65" s="284"/>
      <c r="AB65" s="284"/>
      <c r="AC65" s="284"/>
      <c r="AD65" s="284"/>
      <c r="AE65" s="284"/>
      <c r="AF65" s="284"/>
      <c r="AG65" s="284"/>
      <c r="AH65" s="284"/>
      <c r="AI65" s="284"/>
      <c r="AJ65" s="284"/>
      <c r="AK65" s="284"/>
      <c r="AL65" s="284"/>
    </row>
    <row r="66" spans="2:39" s="6" customFormat="1" ht="11.25" x14ac:dyDescent="0.15">
      <c r="B66" s="284"/>
      <c r="C66" s="284"/>
      <c r="D66" s="861"/>
      <c r="E66" s="861"/>
      <c r="F66" s="861"/>
      <c r="G66" s="861"/>
      <c r="H66" s="284"/>
      <c r="I66" s="284"/>
      <c r="J66" s="284"/>
      <c r="K66" s="284"/>
      <c r="L66" s="284"/>
      <c r="M66" s="284"/>
      <c r="N66" s="284"/>
      <c r="O66" s="284"/>
      <c r="P66" s="284"/>
      <c r="Q66" s="284"/>
      <c r="R66" s="284"/>
      <c r="S66" s="284"/>
      <c r="T66" s="284"/>
      <c r="U66" s="284"/>
      <c r="V66" s="284"/>
      <c r="W66" s="326"/>
      <c r="X66" s="326"/>
      <c r="Y66" s="284"/>
      <c r="Z66" s="284"/>
      <c r="AA66" s="284"/>
      <c r="AB66" s="284"/>
      <c r="AC66" s="284"/>
      <c r="AD66" s="284"/>
      <c r="AE66" s="284"/>
      <c r="AF66" s="284"/>
      <c r="AG66" s="284"/>
      <c r="AH66" s="284"/>
      <c r="AI66" s="284"/>
      <c r="AJ66" s="284"/>
      <c r="AK66" s="284"/>
      <c r="AL66" s="284"/>
    </row>
    <row r="67" spans="2:39" s="6" customFormat="1" ht="11.25" x14ac:dyDescent="0.15">
      <c r="B67" s="473" t="s">
        <v>332</v>
      </c>
      <c r="C67" s="268"/>
      <c r="D67" s="268"/>
      <c r="E67" s="268"/>
      <c r="F67" s="268"/>
      <c r="G67" s="268"/>
      <c r="H67" s="268"/>
      <c r="I67" s="268"/>
      <c r="J67" s="473" t="s">
        <v>333</v>
      </c>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row>
    <row r="68" spans="2:39" s="6" customFormat="1" ht="11.25" x14ac:dyDescent="0.15">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row>
    <row r="69" spans="2:39" s="6" customFormat="1" ht="11.25" x14ac:dyDescent="0.15">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row>
    <row r="70" spans="2:39" s="6" customFormat="1" ht="11.25" x14ac:dyDescent="0.15">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row>
    <row r="71" spans="2:39" s="6" customFormat="1" ht="11.25" x14ac:dyDescent="0.15">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row>
    <row r="72" spans="2:39" s="6" customFormat="1" ht="11.25" x14ac:dyDescent="0.15">
      <c r="B72" s="268" t="s">
        <v>334</v>
      </c>
      <c r="C72" s="268"/>
      <c r="D72" s="268"/>
      <c r="E72" s="268"/>
      <c r="F72" s="268"/>
      <c r="G72" s="268"/>
      <c r="H72" s="268"/>
      <c r="I72" s="268"/>
      <c r="J72" s="605" t="s">
        <v>335</v>
      </c>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3"/>
    </row>
    <row r="73" spans="2:39" s="6" customFormat="1" ht="11.25" x14ac:dyDescent="0.15">
      <c r="B73" s="268"/>
      <c r="C73" s="268"/>
      <c r="D73" s="268"/>
      <c r="E73" s="268"/>
      <c r="F73" s="268"/>
      <c r="G73" s="268"/>
      <c r="H73" s="268"/>
      <c r="I73" s="268"/>
      <c r="J73" s="855"/>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5"/>
    </row>
    <row r="74" spans="2:39" s="6" customFormat="1" ht="11.25" customHeight="1" x14ac:dyDescent="0.15">
      <c r="B74" s="272" t="s">
        <v>265</v>
      </c>
      <c r="C74" s="272"/>
      <c r="D74" s="182" t="s">
        <v>336</v>
      </c>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row>
    <row r="75" spans="2:39" s="6" customFormat="1" ht="8.25" customHeight="1" x14ac:dyDescent="0.15">
      <c r="B75" s="24"/>
      <c r="C75" s="170"/>
      <c r="D75" s="170"/>
      <c r="E75" s="170"/>
      <c r="F75" s="170"/>
      <c r="G75" s="170"/>
      <c r="H75" s="24"/>
      <c r="I75" s="170"/>
      <c r="J75" s="170"/>
      <c r="K75" s="170"/>
      <c r="L75" s="170"/>
      <c r="M75" s="170"/>
      <c r="N75" s="24"/>
      <c r="O75" s="181"/>
      <c r="P75" s="181"/>
      <c r="Q75" s="181"/>
      <c r="R75" s="181"/>
      <c r="S75" s="181"/>
      <c r="T75" s="24"/>
      <c r="U75" s="170"/>
      <c r="V75" s="170"/>
      <c r="W75" s="170"/>
      <c r="X75" s="170"/>
      <c r="Y75" s="170"/>
      <c r="Z75" s="24"/>
      <c r="AA75" s="181"/>
      <c r="AB75" s="181"/>
      <c r="AC75" s="181"/>
      <c r="AD75" s="181"/>
      <c r="AE75" s="181"/>
      <c r="AF75" s="24"/>
      <c r="AG75" s="181"/>
      <c r="AH75" s="181"/>
      <c r="AI75" s="181"/>
      <c r="AJ75" s="181"/>
      <c r="AK75" s="181"/>
      <c r="AL75" s="181"/>
      <c r="AM75" s="19"/>
    </row>
    <row r="76" spans="2:39" s="5" customFormat="1" ht="15" customHeight="1" x14ac:dyDescent="0.15">
      <c r="B76" s="8" t="s">
        <v>395</v>
      </c>
    </row>
    <row r="77" spans="2:39" s="1" customFormat="1" ht="4.5" customHeight="1" x14ac:dyDescent="0.15">
      <c r="B77" s="5"/>
      <c r="T77" s="9"/>
      <c r="U77" s="10"/>
      <c r="V77" s="10"/>
      <c r="W77" s="10"/>
      <c r="X77" s="10"/>
      <c r="Y77" s="10"/>
      <c r="Z77" s="10"/>
      <c r="AA77" s="10"/>
      <c r="AB77" s="10"/>
      <c r="AC77" s="10"/>
      <c r="AD77" s="10"/>
      <c r="AE77" s="10"/>
      <c r="AF77" s="10"/>
      <c r="AG77" s="10"/>
      <c r="AH77" s="10"/>
      <c r="AI77" s="10"/>
      <c r="AJ77" s="10"/>
      <c r="AK77" s="10"/>
      <c r="AL77" s="10"/>
    </row>
    <row r="78" spans="2:39" s="1" customFormat="1" ht="12" customHeight="1" x14ac:dyDescent="0.15">
      <c r="C78" s="836" t="s">
        <v>8</v>
      </c>
      <c r="D78" s="837"/>
      <c r="E78" s="840" t="s">
        <v>9</v>
      </c>
      <c r="F78" s="841"/>
      <c r="G78" s="841"/>
      <c r="H78" s="841"/>
      <c r="I78" s="841"/>
      <c r="J78" s="841"/>
      <c r="K78" s="841"/>
      <c r="L78" s="841"/>
      <c r="M78" s="841"/>
      <c r="N78" s="841"/>
      <c r="O78" s="841"/>
      <c r="P78" s="841"/>
      <c r="Q78" s="841"/>
      <c r="R78" s="841"/>
      <c r="S78" s="841"/>
      <c r="T78" s="841"/>
      <c r="U78" s="841"/>
      <c r="V78" s="841"/>
      <c r="W78" s="841"/>
      <c r="X78" s="841"/>
      <c r="Y78" s="841"/>
      <c r="Z78" s="841"/>
      <c r="AA78" s="841"/>
      <c r="AB78" s="842"/>
      <c r="AC78" s="11"/>
      <c r="AD78" s="11"/>
      <c r="AE78" s="11"/>
      <c r="AF78" s="11"/>
      <c r="AG78" s="11"/>
      <c r="AH78" s="11"/>
      <c r="AI78" s="2"/>
      <c r="AJ78" s="2"/>
      <c r="AK78" s="2"/>
      <c r="AL78" s="2"/>
    </row>
    <row r="79" spans="2:39" s="1" customFormat="1" ht="12" customHeight="1" x14ac:dyDescent="0.15">
      <c r="C79" s="838"/>
      <c r="D79" s="839"/>
      <c r="E79" s="843"/>
      <c r="F79" s="844"/>
      <c r="G79" s="844"/>
      <c r="H79" s="844"/>
      <c r="I79" s="844"/>
      <c r="J79" s="844"/>
      <c r="K79" s="844"/>
      <c r="L79" s="844"/>
      <c r="M79" s="844"/>
      <c r="N79" s="844"/>
      <c r="O79" s="844"/>
      <c r="P79" s="844"/>
      <c r="Q79" s="844"/>
      <c r="R79" s="844"/>
      <c r="S79" s="844"/>
      <c r="T79" s="844"/>
      <c r="U79" s="844"/>
      <c r="V79" s="844"/>
      <c r="W79" s="844"/>
      <c r="X79" s="844"/>
      <c r="Y79" s="844"/>
      <c r="Z79" s="844"/>
      <c r="AA79" s="844"/>
      <c r="AB79" s="845"/>
      <c r="AC79" s="11"/>
      <c r="AD79" s="11"/>
      <c r="AE79" s="11"/>
      <c r="AF79" s="11"/>
      <c r="AG79" s="11"/>
      <c r="AH79" s="11"/>
      <c r="AI79" s="2"/>
      <c r="AJ79" s="2"/>
      <c r="AK79" s="2"/>
      <c r="AL79" s="2"/>
    </row>
    <row r="80" spans="2:39" s="1" customFormat="1" ht="9" customHeight="1" x14ac:dyDescent="0.15">
      <c r="B80" s="6"/>
      <c r="C80" s="12" t="s">
        <v>10</v>
      </c>
      <c r="D80" s="12"/>
      <c r="E80" s="13"/>
      <c r="F80" s="13"/>
      <c r="G80" s="13"/>
      <c r="H80" s="13"/>
      <c r="I80" s="13"/>
      <c r="J80" s="13"/>
      <c r="K80" s="13"/>
      <c r="L80" s="13"/>
      <c r="M80" s="13"/>
      <c r="N80" s="13"/>
      <c r="O80" s="13"/>
      <c r="P80" s="13"/>
      <c r="Q80" s="13"/>
      <c r="R80" s="13"/>
      <c r="T80" s="14"/>
      <c r="U80" s="14"/>
      <c r="V80" s="14"/>
      <c r="W80" s="14"/>
      <c r="X80" s="14"/>
      <c r="Y80" s="14"/>
      <c r="Z80" s="14"/>
      <c r="AA80" s="14"/>
      <c r="AB80" s="14"/>
      <c r="AC80" s="14"/>
      <c r="AD80" s="14"/>
      <c r="AE80" s="14"/>
      <c r="AF80" s="14"/>
      <c r="AG80" s="14"/>
      <c r="AH80" s="14"/>
      <c r="AI80" s="2"/>
      <c r="AJ80" s="2"/>
      <c r="AK80" s="2"/>
      <c r="AL80" s="2"/>
    </row>
    <row r="81" spans="2:40" s="1" customFormat="1" ht="5.25" customHeight="1" x14ac:dyDescent="0.15">
      <c r="B81" s="6"/>
      <c r="C81" s="11"/>
      <c r="D81" s="11"/>
      <c r="E81" s="9"/>
      <c r="F81" s="13"/>
      <c r="G81" s="13"/>
      <c r="H81" s="13"/>
      <c r="I81" s="13"/>
      <c r="J81" s="13"/>
      <c r="K81" s="13"/>
      <c r="L81" s="13"/>
      <c r="M81" s="13"/>
      <c r="N81" s="13"/>
      <c r="O81" s="13"/>
      <c r="P81" s="13"/>
      <c r="Q81" s="13"/>
      <c r="R81" s="13"/>
      <c r="T81" s="14"/>
      <c r="U81" s="14"/>
      <c r="V81" s="14"/>
      <c r="W81" s="14"/>
      <c r="X81" s="14"/>
      <c r="Y81" s="14"/>
      <c r="Z81" s="14"/>
      <c r="AA81" s="14"/>
      <c r="AB81" s="14"/>
      <c r="AC81" s="14"/>
      <c r="AD81" s="14"/>
      <c r="AE81" s="14"/>
      <c r="AF81" s="14"/>
      <c r="AG81" s="14"/>
      <c r="AH81" s="14"/>
      <c r="AI81" s="2"/>
      <c r="AJ81" s="2"/>
      <c r="AK81" s="2"/>
      <c r="AL81" s="2"/>
    </row>
    <row r="82" spans="2:40" s="6" customFormat="1" ht="15" customHeight="1" x14ac:dyDescent="0.15">
      <c r="B82" s="8" t="s">
        <v>396</v>
      </c>
      <c r="C82" s="15"/>
      <c r="D82" s="15"/>
      <c r="E82" s="15"/>
      <c r="F82" s="15"/>
      <c r="G82" s="15"/>
      <c r="H82" s="15"/>
      <c r="I82" s="15"/>
      <c r="J82" s="15"/>
      <c r="K82" s="15"/>
      <c r="L82" s="15"/>
      <c r="M82" s="15"/>
      <c r="N82" s="15"/>
      <c r="O82" s="15"/>
      <c r="P82" s="15"/>
      <c r="Q82" s="15"/>
      <c r="R82" s="15"/>
      <c r="S82" s="15"/>
      <c r="T82" s="16" t="s">
        <v>397</v>
      </c>
      <c r="U82" s="17"/>
      <c r="V82" s="17"/>
      <c r="W82" s="17"/>
      <c r="X82" s="17"/>
      <c r="Y82" s="17"/>
      <c r="Z82" s="17"/>
      <c r="AA82" s="17"/>
      <c r="AB82" s="17"/>
      <c r="AC82" s="17"/>
      <c r="AD82" s="17"/>
      <c r="AE82" s="17"/>
      <c r="AF82" s="17"/>
      <c r="AG82" s="17"/>
      <c r="AH82" s="17"/>
      <c r="AI82" s="17"/>
      <c r="AJ82" s="17"/>
      <c r="AK82" s="17"/>
      <c r="AL82" s="17"/>
    </row>
    <row r="83" spans="2:40" s="6" customFormat="1" ht="15" customHeight="1" x14ac:dyDescent="0.15">
      <c r="B83" s="846" t="s">
        <v>11</v>
      </c>
      <c r="C83" s="846"/>
      <c r="D83" s="846"/>
      <c r="E83" s="846"/>
      <c r="F83" s="846"/>
      <c r="G83" s="846"/>
      <c r="H83" s="846"/>
      <c r="I83" s="846"/>
      <c r="J83" s="846"/>
      <c r="K83" s="846"/>
      <c r="L83" s="846"/>
      <c r="M83" s="846"/>
      <c r="N83" s="846"/>
      <c r="O83" s="846"/>
      <c r="P83" s="846"/>
      <c r="Q83" s="846"/>
      <c r="R83" s="846"/>
      <c r="S83" s="15"/>
      <c r="T83" s="847" t="s">
        <v>12</v>
      </c>
      <c r="U83" s="848"/>
      <c r="V83" s="848"/>
      <c r="W83" s="848"/>
      <c r="X83" s="848"/>
      <c r="Y83" s="848"/>
      <c r="Z83" s="848"/>
      <c r="AA83" s="848"/>
      <c r="AB83" s="848"/>
      <c r="AC83" s="848"/>
      <c r="AD83" s="848"/>
      <c r="AE83" s="848"/>
      <c r="AF83" s="848"/>
      <c r="AG83" s="848"/>
      <c r="AH83" s="848"/>
      <c r="AI83" s="848"/>
      <c r="AJ83" s="848"/>
      <c r="AK83" s="848"/>
      <c r="AL83" s="849"/>
    </row>
    <row r="84" spans="2:40" s="6" customFormat="1" ht="15" customHeight="1" x14ac:dyDescent="0.15">
      <c r="B84" s="8"/>
      <c r="C84" s="836" t="s">
        <v>8</v>
      </c>
      <c r="D84" s="837"/>
      <c r="E84" s="824" t="s">
        <v>14</v>
      </c>
      <c r="F84" s="825"/>
      <c r="G84" s="825"/>
      <c r="H84" s="825"/>
      <c r="I84" s="825"/>
      <c r="J84" s="825"/>
      <c r="K84" s="825"/>
      <c r="L84" s="825"/>
      <c r="M84" s="825"/>
      <c r="N84" s="825"/>
      <c r="O84" s="825"/>
      <c r="P84" s="825"/>
      <c r="Q84" s="825"/>
      <c r="R84" s="826"/>
      <c r="S84" s="15"/>
      <c r="T84" s="850"/>
      <c r="U84" s="851"/>
      <c r="V84" s="851"/>
      <c r="W84" s="851"/>
      <c r="X84" s="851"/>
      <c r="Y84" s="851"/>
      <c r="Z84" s="851"/>
      <c r="AA84" s="851"/>
      <c r="AB84" s="851"/>
      <c r="AC84" s="851"/>
      <c r="AD84" s="851"/>
      <c r="AE84" s="851"/>
      <c r="AF84" s="851"/>
      <c r="AG84" s="851"/>
      <c r="AH84" s="851"/>
      <c r="AI84" s="851"/>
      <c r="AJ84" s="851"/>
      <c r="AK84" s="851"/>
      <c r="AL84" s="852"/>
    </row>
    <row r="85" spans="2:40" s="6" customFormat="1" ht="15" customHeight="1" x14ac:dyDescent="0.15">
      <c r="B85" s="8"/>
      <c r="C85" s="838"/>
      <c r="D85" s="839"/>
      <c r="E85" s="827"/>
      <c r="F85" s="828"/>
      <c r="G85" s="828"/>
      <c r="H85" s="828"/>
      <c r="I85" s="828"/>
      <c r="J85" s="828"/>
      <c r="K85" s="828"/>
      <c r="L85" s="828"/>
      <c r="M85" s="828"/>
      <c r="N85" s="828"/>
      <c r="O85" s="828"/>
      <c r="P85" s="828"/>
      <c r="Q85" s="828"/>
      <c r="R85" s="829"/>
      <c r="S85" s="15"/>
      <c r="T85" s="667"/>
      <c r="U85" s="669"/>
      <c r="V85" s="780" t="s">
        <v>15</v>
      </c>
      <c r="W85" s="781"/>
      <c r="X85" s="781"/>
      <c r="Y85" s="781"/>
      <c r="Z85" s="781"/>
      <c r="AA85" s="781"/>
      <c r="AB85" s="781"/>
      <c r="AC85" s="781"/>
      <c r="AD85" s="781"/>
      <c r="AE85" s="781"/>
      <c r="AF85" s="781"/>
      <c r="AG85" s="781"/>
      <c r="AH85" s="781"/>
      <c r="AI85" s="781"/>
      <c r="AJ85" s="781"/>
      <c r="AK85" s="781"/>
      <c r="AL85" s="853"/>
    </row>
    <row r="86" spans="2:40" s="6" customFormat="1" ht="12" customHeight="1" x14ac:dyDescent="0.15">
      <c r="B86" s="8"/>
      <c r="C86" s="836" t="s">
        <v>8</v>
      </c>
      <c r="D86" s="837"/>
      <c r="E86" s="824" t="s">
        <v>16</v>
      </c>
      <c r="F86" s="825"/>
      <c r="G86" s="825"/>
      <c r="H86" s="825"/>
      <c r="I86" s="825"/>
      <c r="J86" s="825"/>
      <c r="K86" s="825"/>
      <c r="L86" s="825"/>
      <c r="M86" s="825"/>
      <c r="N86" s="825"/>
      <c r="O86" s="825"/>
      <c r="P86" s="825"/>
      <c r="Q86" s="825"/>
      <c r="R86" s="826"/>
      <c r="S86" s="15"/>
      <c r="T86" s="670"/>
      <c r="U86" s="672"/>
      <c r="V86" s="782"/>
      <c r="W86" s="783"/>
      <c r="X86" s="783"/>
      <c r="Y86" s="783"/>
      <c r="Z86" s="783"/>
      <c r="AA86" s="783"/>
      <c r="AB86" s="783"/>
      <c r="AC86" s="783"/>
      <c r="AD86" s="783"/>
      <c r="AE86" s="783"/>
      <c r="AF86" s="783"/>
      <c r="AG86" s="783"/>
      <c r="AH86" s="783"/>
      <c r="AI86" s="783"/>
      <c r="AJ86" s="783"/>
      <c r="AK86" s="783"/>
      <c r="AL86" s="854"/>
    </row>
    <row r="87" spans="2:40" s="6" customFormat="1" ht="8.25" customHeight="1" x14ac:dyDescent="0.15">
      <c r="B87" s="8"/>
      <c r="C87" s="838"/>
      <c r="D87" s="839"/>
      <c r="E87" s="827"/>
      <c r="F87" s="828"/>
      <c r="G87" s="828"/>
      <c r="H87" s="828"/>
      <c r="I87" s="828"/>
      <c r="J87" s="828"/>
      <c r="K87" s="828"/>
      <c r="L87" s="828"/>
      <c r="M87" s="828"/>
      <c r="N87" s="828"/>
      <c r="O87" s="828"/>
      <c r="P87" s="828"/>
      <c r="Q87" s="828"/>
      <c r="R87" s="829"/>
      <c r="S87" s="15"/>
      <c r="T87" s="657"/>
      <c r="U87" s="658"/>
      <c r="V87" s="830" t="s">
        <v>17</v>
      </c>
      <c r="W87" s="831"/>
      <c r="X87" s="831"/>
      <c r="Y87" s="831"/>
      <c r="Z87" s="831"/>
      <c r="AA87" s="831"/>
      <c r="AB87" s="831"/>
      <c r="AC87" s="831"/>
      <c r="AD87" s="831"/>
      <c r="AE87" s="831"/>
      <c r="AF87" s="831"/>
      <c r="AG87" s="831"/>
      <c r="AH87" s="831"/>
      <c r="AI87" s="831"/>
      <c r="AJ87" s="831"/>
      <c r="AK87" s="831"/>
      <c r="AL87" s="832"/>
    </row>
    <row r="88" spans="2:40" s="6" customFormat="1" ht="13.5" customHeight="1" x14ac:dyDescent="0.15">
      <c r="B88" s="15"/>
      <c r="C88" s="404" t="s">
        <v>18</v>
      </c>
      <c r="D88" s="404"/>
      <c r="E88" s="404"/>
      <c r="F88" s="404"/>
      <c r="G88" s="404"/>
      <c r="H88" s="404"/>
      <c r="I88" s="404"/>
      <c r="J88" s="404"/>
      <c r="K88" s="404"/>
      <c r="L88" s="404"/>
      <c r="M88" s="404"/>
      <c r="N88" s="404"/>
      <c r="O88" s="404"/>
      <c r="P88" s="404"/>
      <c r="Q88" s="404"/>
      <c r="R88" s="404"/>
      <c r="S88" s="18"/>
      <c r="T88" s="659"/>
      <c r="U88" s="660"/>
      <c r="V88" s="833"/>
      <c r="W88" s="834"/>
      <c r="X88" s="834"/>
      <c r="Y88" s="834"/>
      <c r="Z88" s="834"/>
      <c r="AA88" s="834"/>
      <c r="AB88" s="834"/>
      <c r="AC88" s="834"/>
      <c r="AD88" s="834"/>
      <c r="AE88" s="834"/>
      <c r="AF88" s="834"/>
      <c r="AG88" s="834"/>
      <c r="AH88" s="834"/>
      <c r="AI88" s="834"/>
      <c r="AJ88" s="834"/>
      <c r="AK88" s="834"/>
      <c r="AL88" s="835"/>
    </row>
    <row r="89" spans="2:40" s="6" customFormat="1" ht="13.5" customHeight="1" x14ac:dyDescent="0.15">
      <c r="B89" s="15"/>
      <c r="C89" s="501"/>
      <c r="D89" s="501"/>
      <c r="E89" s="501"/>
      <c r="F89" s="501"/>
      <c r="G89" s="501"/>
      <c r="H89" s="501"/>
      <c r="I89" s="501"/>
      <c r="J89" s="501"/>
      <c r="K89" s="501"/>
      <c r="L89" s="501"/>
      <c r="M89" s="501"/>
      <c r="N89" s="501"/>
      <c r="O89" s="501"/>
      <c r="P89" s="501"/>
      <c r="Q89" s="501"/>
      <c r="R89" s="501"/>
      <c r="S89" s="18"/>
      <c r="T89" s="657"/>
      <c r="U89" s="658"/>
      <c r="V89" s="780" t="s">
        <v>19</v>
      </c>
      <c r="W89" s="781"/>
      <c r="X89" s="781"/>
      <c r="Y89" s="781"/>
      <c r="Z89" s="781"/>
      <c r="AA89" s="781"/>
      <c r="AB89" s="781"/>
      <c r="AC89" s="781"/>
      <c r="AD89" s="781"/>
      <c r="AE89" s="781"/>
      <c r="AF89" s="781"/>
      <c r="AG89" s="781"/>
      <c r="AH89" s="781"/>
      <c r="AI89" s="781"/>
      <c r="AJ89" s="781"/>
      <c r="AK89" s="781"/>
      <c r="AL89" s="853"/>
    </row>
    <row r="90" spans="2:40" s="6" customFormat="1" ht="13.5" customHeight="1" x14ac:dyDescent="0.15">
      <c r="B90" s="15"/>
      <c r="C90" s="19"/>
      <c r="D90" s="19"/>
      <c r="E90" s="19"/>
      <c r="F90" s="19"/>
      <c r="G90" s="19"/>
      <c r="H90" s="19"/>
      <c r="I90" s="19"/>
      <c r="J90" s="19"/>
      <c r="K90" s="19"/>
      <c r="L90" s="19"/>
      <c r="M90" s="19"/>
      <c r="N90" s="19"/>
      <c r="O90" s="19"/>
      <c r="P90" s="19"/>
      <c r="Q90" s="19"/>
      <c r="R90" s="19"/>
      <c r="S90" s="18"/>
      <c r="T90" s="659"/>
      <c r="U90" s="660"/>
      <c r="V90" s="782"/>
      <c r="W90" s="783"/>
      <c r="X90" s="783"/>
      <c r="Y90" s="783"/>
      <c r="Z90" s="783"/>
      <c r="AA90" s="783"/>
      <c r="AB90" s="783"/>
      <c r="AC90" s="783"/>
      <c r="AD90" s="783"/>
      <c r="AE90" s="783"/>
      <c r="AF90" s="783"/>
      <c r="AG90" s="783"/>
      <c r="AH90" s="783"/>
      <c r="AI90" s="783"/>
      <c r="AJ90" s="783"/>
      <c r="AK90" s="783"/>
      <c r="AL90" s="854"/>
    </row>
    <row r="91" spans="2:40" s="6" customFormat="1" ht="6.75" customHeight="1" x14ac:dyDescent="0.15">
      <c r="B91" s="8"/>
      <c r="C91" s="15"/>
      <c r="D91" s="15"/>
      <c r="E91" s="15"/>
      <c r="F91" s="15"/>
      <c r="G91" s="15"/>
      <c r="H91" s="15"/>
      <c r="I91" s="15"/>
      <c r="J91" s="15"/>
      <c r="K91" s="15"/>
      <c r="L91" s="15"/>
      <c r="M91" s="15"/>
      <c r="N91" s="15"/>
      <c r="O91" s="15"/>
      <c r="P91" s="15"/>
      <c r="Q91" s="15"/>
      <c r="R91" s="15"/>
      <c r="S91" s="15"/>
      <c r="T91" s="15"/>
      <c r="U91" s="15"/>
      <c r="V91" s="15"/>
      <c r="W91" s="15"/>
      <c r="X91" s="15"/>
      <c r="Y91" s="15"/>
      <c r="Z91" s="20"/>
      <c r="AA91" s="20"/>
      <c r="AB91" s="20"/>
      <c r="AC91" s="20"/>
      <c r="AD91" s="20"/>
      <c r="AE91" s="20"/>
      <c r="AF91" s="20"/>
      <c r="AG91" s="20"/>
      <c r="AH91" s="20"/>
      <c r="AI91" s="20"/>
      <c r="AJ91" s="20"/>
      <c r="AK91" s="20"/>
      <c r="AL91" s="20"/>
    </row>
    <row r="92" spans="2:40" s="6" customFormat="1" ht="13.5" customHeight="1" x14ac:dyDescent="0.15">
      <c r="B92" s="21" t="s">
        <v>398</v>
      </c>
    </row>
    <row r="93" spans="2:40" s="6" customFormat="1" ht="13.5" customHeight="1" x14ac:dyDescent="0.15">
      <c r="B93" s="261" t="s">
        <v>0</v>
      </c>
      <c r="C93" s="262"/>
      <c r="D93" s="295" t="s">
        <v>20</v>
      </c>
      <c r="E93" s="296"/>
      <c r="F93" s="296"/>
      <c r="G93" s="296"/>
      <c r="H93" s="296"/>
      <c r="I93" s="296"/>
      <c r="J93" s="297"/>
      <c r="K93" s="295" t="s">
        <v>21</v>
      </c>
      <c r="L93" s="296"/>
      <c r="M93" s="296"/>
      <c r="N93" s="297"/>
      <c r="O93" s="295" t="s">
        <v>22</v>
      </c>
      <c r="P93" s="296"/>
      <c r="Q93" s="296"/>
      <c r="R93" s="297"/>
      <c r="S93" s="292" t="s">
        <v>23</v>
      </c>
      <c r="T93" s="293"/>
      <c r="U93" s="293"/>
      <c r="V93" s="293"/>
      <c r="W93" s="293"/>
      <c r="X93" s="293"/>
      <c r="Y93" s="293"/>
      <c r="Z93" s="293"/>
      <c r="AA93" s="293"/>
      <c r="AB93" s="294"/>
      <c r="AC93" s="295" t="s">
        <v>24</v>
      </c>
      <c r="AD93" s="296"/>
      <c r="AE93" s="296"/>
      <c r="AF93" s="296"/>
      <c r="AG93" s="296"/>
      <c r="AH93" s="296"/>
      <c r="AI93" s="296"/>
      <c r="AJ93" s="295" t="s">
        <v>410</v>
      </c>
      <c r="AK93" s="296"/>
      <c r="AL93" s="297"/>
      <c r="AM93" s="799" t="s">
        <v>25</v>
      </c>
      <c r="AN93" s="800"/>
    </row>
    <row r="94" spans="2:40" s="6" customFormat="1" ht="13.5" customHeight="1" x14ac:dyDescent="0.15">
      <c r="B94" s="263"/>
      <c r="C94" s="264"/>
      <c r="D94" s="298"/>
      <c r="E94" s="299"/>
      <c r="F94" s="299"/>
      <c r="G94" s="299"/>
      <c r="H94" s="299"/>
      <c r="I94" s="299"/>
      <c r="J94" s="300"/>
      <c r="K94" s="298"/>
      <c r="L94" s="299"/>
      <c r="M94" s="299"/>
      <c r="N94" s="300"/>
      <c r="O94" s="298"/>
      <c r="P94" s="299"/>
      <c r="Q94" s="299"/>
      <c r="R94" s="300"/>
      <c r="S94" s="295" t="s">
        <v>26</v>
      </c>
      <c r="T94" s="296"/>
      <c r="U94" s="297"/>
      <c r="V94" s="295" t="s">
        <v>27</v>
      </c>
      <c r="W94" s="296"/>
      <c r="X94" s="297"/>
      <c r="Y94" s="774" t="s">
        <v>28</v>
      </c>
      <c r="Z94" s="775"/>
      <c r="AA94" s="775"/>
      <c r="AB94" s="776"/>
      <c r="AC94" s="298"/>
      <c r="AD94" s="299"/>
      <c r="AE94" s="299"/>
      <c r="AF94" s="299"/>
      <c r="AG94" s="299"/>
      <c r="AH94" s="299"/>
      <c r="AI94" s="299"/>
      <c r="AJ94" s="298"/>
      <c r="AK94" s="299"/>
      <c r="AL94" s="300"/>
      <c r="AM94" s="799"/>
      <c r="AN94" s="800"/>
    </row>
    <row r="95" spans="2:40" s="6" customFormat="1" ht="12" customHeight="1" x14ac:dyDescent="0.15">
      <c r="B95" s="265"/>
      <c r="C95" s="266"/>
      <c r="D95" s="301"/>
      <c r="E95" s="302"/>
      <c r="F95" s="302"/>
      <c r="G95" s="302"/>
      <c r="H95" s="302"/>
      <c r="I95" s="302"/>
      <c r="J95" s="303"/>
      <c r="K95" s="301"/>
      <c r="L95" s="302"/>
      <c r="M95" s="302"/>
      <c r="N95" s="303"/>
      <c r="O95" s="301"/>
      <c r="P95" s="302"/>
      <c r="Q95" s="302"/>
      <c r="R95" s="303"/>
      <c r="S95" s="301"/>
      <c r="T95" s="302"/>
      <c r="U95" s="303"/>
      <c r="V95" s="301"/>
      <c r="W95" s="302"/>
      <c r="X95" s="303"/>
      <c r="Y95" s="801"/>
      <c r="Z95" s="802"/>
      <c r="AA95" s="802"/>
      <c r="AB95" s="803"/>
      <c r="AC95" s="301"/>
      <c r="AD95" s="302"/>
      <c r="AE95" s="302"/>
      <c r="AF95" s="302"/>
      <c r="AG95" s="302"/>
      <c r="AH95" s="302"/>
      <c r="AI95" s="302"/>
      <c r="AJ95" s="301"/>
      <c r="AK95" s="302"/>
      <c r="AL95" s="303"/>
      <c r="AM95" s="799"/>
      <c r="AN95" s="800"/>
    </row>
    <row r="96" spans="2:40" s="6" customFormat="1" ht="15" customHeight="1" x14ac:dyDescent="0.15">
      <c r="B96" s="261">
        <v>1</v>
      </c>
      <c r="C96" s="262"/>
      <c r="D96" s="295"/>
      <c r="E96" s="296"/>
      <c r="F96" s="296"/>
      <c r="G96" s="296"/>
      <c r="H96" s="296"/>
      <c r="I96" s="296"/>
      <c r="J96" s="297"/>
      <c r="K96" s="657"/>
      <c r="L96" s="661"/>
      <c r="M96" s="661"/>
      <c r="N96" s="658"/>
      <c r="O96" s="657"/>
      <c r="P96" s="661"/>
      <c r="Q96" s="661"/>
      <c r="R96" s="658"/>
      <c r="S96" s="790"/>
      <c r="T96" s="791"/>
      <c r="U96" s="792"/>
      <c r="V96" s="280"/>
      <c r="W96" s="281"/>
      <c r="X96" s="289"/>
      <c r="Y96" s="793"/>
      <c r="Z96" s="794"/>
      <c r="AA96" s="794"/>
      <c r="AB96" s="795"/>
      <c r="AC96" s="780"/>
      <c r="AD96" s="781"/>
      <c r="AE96" s="781"/>
      <c r="AF96" s="781"/>
      <c r="AG96" s="781"/>
      <c r="AH96" s="781"/>
      <c r="AI96" s="781"/>
      <c r="AJ96" s="657" t="s">
        <v>8</v>
      </c>
      <c r="AK96" s="661"/>
      <c r="AL96" s="658"/>
      <c r="AN96" s="773">
        <f>IF(S96="",0,INDEX($AQ$119:$BF$124,MATCH(S96,$AP$119:$AP$124,0),MATCH(V96,$AQ$118:$BF$118,0)))</f>
        <v>0</v>
      </c>
    </row>
    <row r="97" spans="2:40" s="6" customFormat="1" ht="15" customHeight="1" x14ac:dyDescent="0.15">
      <c r="B97" s="265"/>
      <c r="C97" s="266"/>
      <c r="D97" s="301"/>
      <c r="E97" s="302"/>
      <c r="F97" s="302"/>
      <c r="G97" s="302"/>
      <c r="H97" s="302"/>
      <c r="I97" s="302"/>
      <c r="J97" s="303"/>
      <c r="K97" s="659"/>
      <c r="L97" s="662"/>
      <c r="M97" s="662"/>
      <c r="N97" s="660"/>
      <c r="O97" s="659"/>
      <c r="P97" s="662"/>
      <c r="Q97" s="662"/>
      <c r="R97" s="660"/>
      <c r="S97" s="398"/>
      <c r="T97" s="399"/>
      <c r="U97" s="400"/>
      <c r="V97" s="285"/>
      <c r="W97" s="286"/>
      <c r="X97" s="290"/>
      <c r="Y97" s="796"/>
      <c r="Z97" s="797"/>
      <c r="AA97" s="797"/>
      <c r="AB97" s="798"/>
      <c r="AC97" s="782"/>
      <c r="AD97" s="783"/>
      <c r="AE97" s="783"/>
      <c r="AF97" s="783"/>
      <c r="AG97" s="783"/>
      <c r="AH97" s="783"/>
      <c r="AI97" s="783"/>
      <c r="AJ97" s="659"/>
      <c r="AK97" s="662"/>
      <c r="AL97" s="660"/>
      <c r="AN97" s="773"/>
    </row>
    <row r="98" spans="2:40" s="6" customFormat="1" ht="15" customHeight="1" x14ac:dyDescent="0.15">
      <c r="B98" s="261">
        <v>2</v>
      </c>
      <c r="C98" s="262"/>
      <c r="D98" s="295"/>
      <c r="E98" s="296"/>
      <c r="F98" s="296"/>
      <c r="G98" s="296"/>
      <c r="H98" s="296"/>
      <c r="I98" s="296"/>
      <c r="J98" s="297"/>
      <c r="K98" s="657"/>
      <c r="L98" s="661"/>
      <c r="M98" s="661"/>
      <c r="N98" s="658"/>
      <c r="O98" s="657"/>
      <c r="P98" s="661"/>
      <c r="Q98" s="661"/>
      <c r="R98" s="658"/>
      <c r="S98" s="790"/>
      <c r="T98" s="791"/>
      <c r="U98" s="792"/>
      <c r="V98" s="280"/>
      <c r="W98" s="281"/>
      <c r="X98" s="289"/>
      <c r="Y98" s="793"/>
      <c r="Z98" s="794"/>
      <c r="AA98" s="794"/>
      <c r="AB98" s="795"/>
      <c r="AC98" s="780"/>
      <c r="AD98" s="781"/>
      <c r="AE98" s="781"/>
      <c r="AF98" s="781"/>
      <c r="AG98" s="781"/>
      <c r="AH98" s="781"/>
      <c r="AI98" s="781"/>
      <c r="AJ98" s="657" t="s">
        <v>8</v>
      </c>
      <c r="AK98" s="661"/>
      <c r="AL98" s="658"/>
      <c r="AN98" s="773">
        <f>IF(S98="",0,INDEX($AQ$119:$BF$124,MATCH(S98,$AP$119:$AP$124,0),MATCH(V98,$AQ$118:$BF$118,0)))</f>
        <v>0</v>
      </c>
    </row>
    <row r="99" spans="2:40" s="6" customFormat="1" ht="15" customHeight="1" x14ac:dyDescent="0.15">
      <c r="B99" s="265"/>
      <c r="C99" s="266"/>
      <c r="D99" s="301"/>
      <c r="E99" s="302"/>
      <c r="F99" s="302"/>
      <c r="G99" s="302"/>
      <c r="H99" s="302"/>
      <c r="I99" s="302"/>
      <c r="J99" s="303"/>
      <c r="K99" s="659"/>
      <c r="L99" s="662"/>
      <c r="M99" s="662"/>
      <c r="N99" s="660"/>
      <c r="O99" s="659"/>
      <c r="P99" s="662"/>
      <c r="Q99" s="662"/>
      <c r="R99" s="660"/>
      <c r="S99" s="398"/>
      <c r="T99" s="399"/>
      <c r="U99" s="400"/>
      <c r="V99" s="285"/>
      <c r="W99" s="286"/>
      <c r="X99" s="290"/>
      <c r="Y99" s="796"/>
      <c r="Z99" s="797"/>
      <c r="AA99" s="797"/>
      <c r="AB99" s="798"/>
      <c r="AC99" s="782"/>
      <c r="AD99" s="783"/>
      <c r="AE99" s="783"/>
      <c r="AF99" s="783"/>
      <c r="AG99" s="783"/>
      <c r="AH99" s="783"/>
      <c r="AI99" s="783"/>
      <c r="AJ99" s="659"/>
      <c r="AK99" s="662"/>
      <c r="AL99" s="660"/>
      <c r="AN99" s="773"/>
    </row>
    <row r="100" spans="2:40" s="22" customFormat="1" ht="15" customHeight="1" x14ac:dyDescent="0.15">
      <c r="B100" s="657">
        <v>3</v>
      </c>
      <c r="C100" s="658"/>
      <c r="D100" s="295"/>
      <c r="E100" s="296"/>
      <c r="F100" s="296"/>
      <c r="G100" s="296"/>
      <c r="H100" s="296"/>
      <c r="I100" s="296"/>
      <c r="J100" s="297"/>
      <c r="K100" s="657"/>
      <c r="L100" s="661"/>
      <c r="M100" s="661"/>
      <c r="N100" s="658"/>
      <c r="O100" s="657"/>
      <c r="P100" s="661"/>
      <c r="Q100" s="661"/>
      <c r="R100" s="658"/>
      <c r="S100" s="790"/>
      <c r="T100" s="791"/>
      <c r="U100" s="792"/>
      <c r="V100" s="280"/>
      <c r="W100" s="281"/>
      <c r="X100" s="289"/>
      <c r="Y100" s="793"/>
      <c r="Z100" s="794"/>
      <c r="AA100" s="794"/>
      <c r="AB100" s="795"/>
      <c r="AC100" s="780"/>
      <c r="AD100" s="781"/>
      <c r="AE100" s="781"/>
      <c r="AF100" s="781"/>
      <c r="AG100" s="781"/>
      <c r="AH100" s="781"/>
      <c r="AI100" s="781"/>
      <c r="AJ100" s="657" t="s">
        <v>8</v>
      </c>
      <c r="AK100" s="661"/>
      <c r="AL100" s="658"/>
      <c r="AN100" s="773">
        <f>IF(S100="",0,INDEX($AQ$119:$BF$124,MATCH(S100,$AP$119:$AP$124,0),MATCH(V100,$AQ$118:$BF$118,0)))</f>
        <v>0</v>
      </c>
    </row>
    <row r="101" spans="2:40" s="22" customFormat="1" ht="15" customHeight="1" x14ac:dyDescent="0.15">
      <c r="B101" s="659"/>
      <c r="C101" s="660"/>
      <c r="D101" s="301"/>
      <c r="E101" s="302"/>
      <c r="F101" s="302"/>
      <c r="G101" s="302"/>
      <c r="H101" s="302"/>
      <c r="I101" s="302"/>
      <c r="J101" s="303"/>
      <c r="K101" s="659"/>
      <c r="L101" s="662"/>
      <c r="M101" s="662"/>
      <c r="N101" s="660"/>
      <c r="O101" s="659"/>
      <c r="P101" s="662"/>
      <c r="Q101" s="662"/>
      <c r="R101" s="660"/>
      <c r="S101" s="398"/>
      <c r="T101" s="399"/>
      <c r="U101" s="400"/>
      <c r="V101" s="285"/>
      <c r="W101" s="286"/>
      <c r="X101" s="290"/>
      <c r="Y101" s="796"/>
      <c r="Z101" s="797"/>
      <c r="AA101" s="797"/>
      <c r="AB101" s="798"/>
      <c r="AC101" s="782"/>
      <c r="AD101" s="783"/>
      <c r="AE101" s="783"/>
      <c r="AF101" s="783"/>
      <c r="AG101" s="783"/>
      <c r="AH101" s="783"/>
      <c r="AI101" s="783"/>
      <c r="AJ101" s="659"/>
      <c r="AK101" s="662"/>
      <c r="AL101" s="660"/>
      <c r="AN101" s="773"/>
    </row>
    <row r="102" spans="2:40" s="22" customFormat="1" ht="15" hidden="1" customHeight="1" x14ac:dyDescent="0.15">
      <c r="B102" s="657">
        <v>4</v>
      </c>
      <c r="C102" s="658"/>
      <c r="D102" s="295"/>
      <c r="E102" s="296"/>
      <c r="F102" s="296"/>
      <c r="G102" s="296"/>
      <c r="H102" s="296"/>
      <c r="I102" s="296"/>
      <c r="J102" s="297"/>
      <c r="K102" s="657"/>
      <c r="L102" s="661"/>
      <c r="M102" s="661"/>
      <c r="N102" s="658"/>
      <c r="O102" s="657"/>
      <c r="P102" s="661"/>
      <c r="Q102" s="661"/>
      <c r="R102" s="658"/>
      <c r="S102" s="790"/>
      <c r="T102" s="791"/>
      <c r="U102" s="792"/>
      <c r="V102" s="280"/>
      <c r="W102" s="281"/>
      <c r="X102" s="289"/>
      <c r="Y102" s="657"/>
      <c r="Z102" s="661"/>
      <c r="AA102" s="661"/>
      <c r="AB102" s="658"/>
      <c r="AC102" s="780"/>
      <c r="AD102" s="781"/>
      <c r="AE102" s="781"/>
      <c r="AF102" s="781"/>
      <c r="AG102" s="781"/>
      <c r="AH102" s="781"/>
      <c r="AI102" s="781"/>
      <c r="AJ102" s="657" t="s">
        <v>8</v>
      </c>
      <c r="AK102" s="661"/>
      <c r="AL102" s="658"/>
      <c r="AN102" s="773">
        <f>IF(S102="",0,INDEX($AQ$119:$BF$124,MATCH(S102,$AP$119:$AP$124,0),MATCH(V102,$AQ$118:$BF$118,0)))</f>
        <v>0</v>
      </c>
    </row>
    <row r="103" spans="2:40" s="22" customFormat="1" ht="15" hidden="1" customHeight="1" x14ac:dyDescent="0.15">
      <c r="B103" s="659"/>
      <c r="C103" s="660"/>
      <c r="D103" s="301"/>
      <c r="E103" s="302"/>
      <c r="F103" s="302"/>
      <c r="G103" s="302"/>
      <c r="H103" s="302"/>
      <c r="I103" s="302"/>
      <c r="J103" s="303"/>
      <c r="K103" s="659"/>
      <c r="L103" s="662"/>
      <c r="M103" s="662"/>
      <c r="N103" s="660"/>
      <c r="O103" s="659"/>
      <c r="P103" s="662"/>
      <c r="Q103" s="662"/>
      <c r="R103" s="660"/>
      <c r="S103" s="398"/>
      <c r="T103" s="399"/>
      <c r="U103" s="400"/>
      <c r="V103" s="285"/>
      <c r="W103" s="286"/>
      <c r="X103" s="290"/>
      <c r="Y103" s="659"/>
      <c r="Z103" s="662"/>
      <c r="AA103" s="662"/>
      <c r="AB103" s="660"/>
      <c r="AC103" s="782"/>
      <c r="AD103" s="783"/>
      <c r="AE103" s="783"/>
      <c r="AF103" s="783"/>
      <c r="AG103" s="783"/>
      <c r="AH103" s="783"/>
      <c r="AI103" s="783"/>
      <c r="AJ103" s="659"/>
      <c r="AK103" s="662"/>
      <c r="AL103" s="660"/>
      <c r="AN103" s="773"/>
    </row>
    <row r="104" spans="2:40" s="22" customFormat="1" ht="15" hidden="1" customHeight="1" x14ac:dyDescent="0.15">
      <c r="B104" s="657">
        <v>5</v>
      </c>
      <c r="C104" s="658"/>
      <c r="D104" s="295"/>
      <c r="E104" s="296"/>
      <c r="F104" s="296"/>
      <c r="G104" s="296"/>
      <c r="H104" s="296"/>
      <c r="I104" s="296"/>
      <c r="J104" s="297"/>
      <c r="K104" s="657"/>
      <c r="L104" s="661"/>
      <c r="M104" s="661"/>
      <c r="N104" s="658"/>
      <c r="O104" s="657"/>
      <c r="P104" s="661"/>
      <c r="Q104" s="661"/>
      <c r="R104" s="658"/>
      <c r="S104" s="790"/>
      <c r="T104" s="791"/>
      <c r="U104" s="792"/>
      <c r="V104" s="280"/>
      <c r="W104" s="281"/>
      <c r="X104" s="289"/>
      <c r="Y104" s="657"/>
      <c r="Z104" s="661"/>
      <c r="AA104" s="661"/>
      <c r="AB104" s="658"/>
      <c r="AC104" s="780"/>
      <c r="AD104" s="781"/>
      <c r="AE104" s="781"/>
      <c r="AF104" s="781"/>
      <c r="AG104" s="781"/>
      <c r="AH104" s="781"/>
      <c r="AI104" s="781"/>
      <c r="AJ104" s="657" t="s">
        <v>8</v>
      </c>
      <c r="AK104" s="661"/>
      <c r="AL104" s="658"/>
      <c r="AN104" s="773">
        <f>IF(S104="",0,INDEX($AQ$119:$BF$124,MATCH(S104,$AP$119:$AP$124,0),MATCH(V104,$AQ$118:$BF$118,0)))</f>
        <v>0</v>
      </c>
    </row>
    <row r="105" spans="2:40" s="22" customFormat="1" ht="15" hidden="1" customHeight="1" x14ac:dyDescent="0.15">
      <c r="B105" s="659"/>
      <c r="C105" s="660"/>
      <c r="D105" s="301"/>
      <c r="E105" s="302"/>
      <c r="F105" s="302"/>
      <c r="G105" s="302"/>
      <c r="H105" s="302"/>
      <c r="I105" s="302"/>
      <c r="J105" s="303"/>
      <c r="K105" s="659"/>
      <c r="L105" s="662"/>
      <c r="M105" s="662"/>
      <c r="N105" s="660"/>
      <c r="O105" s="659"/>
      <c r="P105" s="662"/>
      <c r="Q105" s="662"/>
      <c r="R105" s="660"/>
      <c r="S105" s="398"/>
      <c r="T105" s="399"/>
      <c r="U105" s="400"/>
      <c r="V105" s="285"/>
      <c r="W105" s="286"/>
      <c r="X105" s="290"/>
      <c r="Y105" s="659"/>
      <c r="Z105" s="662"/>
      <c r="AA105" s="662"/>
      <c r="AB105" s="660"/>
      <c r="AC105" s="782"/>
      <c r="AD105" s="783"/>
      <c r="AE105" s="783"/>
      <c r="AF105" s="783"/>
      <c r="AG105" s="783"/>
      <c r="AH105" s="783"/>
      <c r="AI105" s="783"/>
      <c r="AJ105" s="659"/>
      <c r="AK105" s="662"/>
      <c r="AL105" s="660"/>
      <c r="AN105" s="773"/>
    </row>
    <row r="106" spans="2:40" s="22" customFormat="1" ht="15" hidden="1" customHeight="1" x14ac:dyDescent="0.15">
      <c r="B106" s="657">
        <v>6</v>
      </c>
      <c r="C106" s="658"/>
      <c r="D106" s="295"/>
      <c r="E106" s="296"/>
      <c r="F106" s="296"/>
      <c r="G106" s="296"/>
      <c r="H106" s="296"/>
      <c r="I106" s="296"/>
      <c r="J106" s="297"/>
      <c r="K106" s="657"/>
      <c r="L106" s="661"/>
      <c r="M106" s="661"/>
      <c r="N106" s="658"/>
      <c r="O106" s="657"/>
      <c r="P106" s="661"/>
      <c r="Q106" s="661"/>
      <c r="R106" s="658"/>
      <c r="S106" s="790"/>
      <c r="T106" s="791"/>
      <c r="U106" s="792"/>
      <c r="V106" s="280"/>
      <c r="W106" s="281"/>
      <c r="X106" s="289"/>
      <c r="Y106" s="657"/>
      <c r="Z106" s="661"/>
      <c r="AA106" s="661"/>
      <c r="AB106" s="658"/>
      <c r="AC106" s="780"/>
      <c r="AD106" s="781"/>
      <c r="AE106" s="781"/>
      <c r="AF106" s="781"/>
      <c r="AG106" s="781"/>
      <c r="AH106" s="781"/>
      <c r="AI106" s="781"/>
      <c r="AJ106" s="657" t="s">
        <v>8</v>
      </c>
      <c r="AK106" s="661"/>
      <c r="AL106" s="658"/>
      <c r="AN106" s="773">
        <f>IF(S106="",0,INDEX($AQ$119:$BF$124,MATCH(S106,$AP$119:$AP$124,0),MATCH(V106,$AQ$118:$BF$118,0)))</f>
        <v>0</v>
      </c>
    </row>
    <row r="107" spans="2:40" s="22" customFormat="1" ht="15" hidden="1" customHeight="1" x14ac:dyDescent="0.15">
      <c r="B107" s="659"/>
      <c r="C107" s="660"/>
      <c r="D107" s="301"/>
      <c r="E107" s="302"/>
      <c r="F107" s="302"/>
      <c r="G107" s="302"/>
      <c r="H107" s="302"/>
      <c r="I107" s="302"/>
      <c r="J107" s="303"/>
      <c r="K107" s="659"/>
      <c r="L107" s="662"/>
      <c r="M107" s="662"/>
      <c r="N107" s="660"/>
      <c r="O107" s="659"/>
      <c r="P107" s="662"/>
      <c r="Q107" s="662"/>
      <c r="R107" s="660"/>
      <c r="S107" s="398"/>
      <c r="T107" s="399"/>
      <c r="U107" s="400"/>
      <c r="V107" s="285"/>
      <c r="W107" s="286"/>
      <c r="X107" s="290"/>
      <c r="Y107" s="659"/>
      <c r="Z107" s="662"/>
      <c r="AA107" s="662"/>
      <c r="AB107" s="660"/>
      <c r="AC107" s="782"/>
      <c r="AD107" s="783"/>
      <c r="AE107" s="783"/>
      <c r="AF107" s="783"/>
      <c r="AG107" s="783"/>
      <c r="AH107" s="783"/>
      <c r="AI107" s="783"/>
      <c r="AJ107" s="659"/>
      <c r="AK107" s="662"/>
      <c r="AL107" s="660"/>
      <c r="AN107" s="773"/>
    </row>
    <row r="108" spans="2:40" s="22" customFormat="1" ht="15" hidden="1" customHeight="1" x14ac:dyDescent="0.15">
      <c r="B108" s="657">
        <v>7</v>
      </c>
      <c r="C108" s="658"/>
      <c r="D108" s="295"/>
      <c r="E108" s="296"/>
      <c r="F108" s="296"/>
      <c r="G108" s="296"/>
      <c r="H108" s="296"/>
      <c r="I108" s="296"/>
      <c r="J108" s="297"/>
      <c r="K108" s="657"/>
      <c r="L108" s="661"/>
      <c r="M108" s="661"/>
      <c r="N108" s="658"/>
      <c r="O108" s="657"/>
      <c r="P108" s="661"/>
      <c r="Q108" s="661"/>
      <c r="R108" s="658"/>
      <c r="S108" s="790"/>
      <c r="T108" s="791"/>
      <c r="U108" s="792"/>
      <c r="V108" s="280"/>
      <c r="W108" s="281"/>
      <c r="X108" s="289"/>
      <c r="Y108" s="657"/>
      <c r="Z108" s="661"/>
      <c r="AA108" s="661"/>
      <c r="AB108" s="658"/>
      <c r="AC108" s="780"/>
      <c r="AD108" s="781"/>
      <c r="AE108" s="781"/>
      <c r="AF108" s="781"/>
      <c r="AG108" s="781"/>
      <c r="AH108" s="781"/>
      <c r="AI108" s="781"/>
      <c r="AJ108" s="657" t="s">
        <v>8</v>
      </c>
      <c r="AK108" s="661"/>
      <c r="AL108" s="658"/>
      <c r="AN108" s="773">
        <f>IF(S108="",0,INDEX($AQ$119:$BF$124,MATCH(S108,$AP$119:$AP$124,0),MATCH(V108,$AQ$118:$BF$118,0)))</f>
        <v>0</v>
      </c>
    </row>
    <row r="109" spans="2:40" s="22" customFormat="1" ht="15" hidden="1" customHeight="1" x14ac:dyDescent="0.15">
      <c r="B109" s="659"/>
      <c r="C109" s="660"/>
      <c r="D109" s="301"/>
      <c r="E109" s="302"/>
      <c r="F109" s="302"/>
      <c r="G109" s="302"/>
      <c r="H109" s="302"/>
      <c r="I109" s="302"/>
      <c r="J109" s="303"/>
      <c r="K109" s="659"/>
      <c r="L109" s="662"/>
      <c r="M109" s="662"/>
      <c r="N109" s="660"/>
      <c r="O109" s="659"/>
      <c r="P109" s="662"/>
      <c r="Q109" s="662"/>
      <c r="R109" s="660"/>
      <c r="S109" s="398"/>
      <c r="T109" s="399"/>
      <c r="U109" s="400"/>
      <c r="V109" s="285"/>
      <c r="W109" s="286"/>
      <c r="X109" s="290"/>
      <c r="Y109" s="659"/>
      <c r="Z109" s="662"/>
      <c r="AA109" s="662"/>
      <c r="AB109" s="660"/>
      <c r="AC109" s="782"/>
      <c r="AD109" s="783"/>
      <c r="AE109" s="783"/>
      <c r="AF109" s="783"/>
      <c r="AG109" s="783"/>
      <c r="AH109" s="783"/>
      <c r="AI109" s="783"/>
      <c r="AJ109" s="659"/>
      <c r="AK109" s="662"/>
      <c r="AL109" s="660"/>
      <c r="AN109" s="773"/>
    </row>
    <row r="110" spans="2:40" s="22" customFormat="1" ht="15" hidden="1" customHeight="1" x14ac:dyDescent="0.15">
      <c r="B110" s="657">
        <v>8</v>
      </c>
      <c r="C110" s="658"/>
      <c r="D110" s="295"/>
      <c r="E110" s="296"/>
      <c r="F110" s="296"/>
      <c r="G110" s="296"/>
      <c r="H110" s="296"/>
      <c r="I110" s="296"/>
      <c r="J110" s="297"/>
      <c r="K110" s="657"/>
      <c r="L110" s="661"/>
      <c r="M110" s="661"/>
      <c r="N110" s="658"/>
      <c r="O110" s="657"/>
      <c r="P110" s="661"/>
      <c r="Q110" s="661"/>
      <c r="R110" s="658"/>
      <c r="S110" s="790"/>
      <c r="T110" s="791"/>
      <c r="U110" s="792"/>
      <c r="V110" s="280"/>
      <c r="W110" s="281"/>
      <c r="X110" s="289"/>
      <c r="Y110" s="657"/>
      <c r="Z110" s="661"/>
      <c r="AA110" s="661"/>
      <c r="AB110" s="658"/>
      <c r="AC110" s="780"/>
      <c r="AD110" s="781"/>
      <c r="AE110" s="781"/>
      <c r="AF110" s="781"/>
      <c r="AG110" s="781"/>
      <c r="AH110" s="781"/>
      <c r="AI110" s="781"/>
      <c r="AJ110" s="657" t="s">
        <v>8</v>
      </c>
      <c r="AK110" s="661"/>
      <c r="AL110" s="658"/>
      <c r="AN110" s="773">
        <f>IF(S110="",0,INDEX($AQ$119:$BF$124,MATCH(S110,$AP$119:$AP$124,0),MATCH(V110,$AQ$118:$BF$118,0)))</f>
        <v>0</v>
      </c>
    </row>
    <row r="111" spans="2:40" s="22" customFormat="1" ht="15" hidden="1" customHeight="1" x14ac:dyDescent="0.15">
      <c r="B111" s="659"/>
      <c r="C111" s="660"/>
      <c r="D111" s="301"/>
      <c r="E111" s="302"/>
      <c r="F111" s="302"/>
      <c r="G111" s="302"/>
      <c r="H111" s="302"/>
      <c r="I111" s="302"/>
      <c r="J111" s="303"/>
      <c r="K111" s="659"/>
      <c r="L111" s="662"/>
      <c r="M111" s="662"/>
      <c r="N111" s="660"/>
      <c r="O111" s="659"/>
      <c r="P111" s="662"/>
      <c r="Q111" s="662"/>
      <c r="R111" s="660"/>
      <c r="S111" s="398"/>
      <c r="T111" s="399"/>
      <c r="U111" s="400"/>
      <c r="V111" s="285"/>
      <c r="W111" s="286"/>
      <c r="X111" s="290"/>
      <c r="Y111" s="659"/>
      <c r="Z111" s="662"/>
      <c r="AA111" s="662"/>
      <c r="AB111" s="660"/>
      <c r="AC111" s="782"/>
      <c r="AD111" s="783"/>
      <c r="AE111" s="783"/>
      <c r="AF111" s="783"/>
      <c r="AG111" s="783"/>
      <c r="AH111" s="783"/>
      <c r="AI111" s="783"/>
      <c r="AJ111" s="659"/>
      <c r="AK111" s="662"/>
      <c r="AL111" s="660"/>
      <c r="AN111" s="773"/>
    </row>
    <row r="112" spans="2:40" s="22" customFormat="1" ht="15" hidden="1" customHeight="1" x14ac:dyDescent="0.15">
      <c r="B112" s="657">
        <v>9</v>
      </c>
      <c r="C112" s="658"/>
      <c r="D112" s="295"/>
      <c r="E112" s="296"/>
      <c r="F112" s="296"/>
      <c r="G112" s="296"/>
      <c r="H112" s="296"/>
      <c r="I112" s="296"/>
      <c r="J112" s="297"/>
      <c r="K112" s="657"/>
      <c r="L112" s="661"/>
      <c r="M112" s="661"/>
      <c r="N112" s="658"/>
      <c r="O112" s="657"/>
      <c r="P112" s="661"/>
      <c r="Q112" s="661"/>
      <c r="R112" s="658"/>
      <c r="S112" s="790"/>
      <c r="T112" s="791"/>
      <c r="U112" s="792"/>
      <c r="V112" s="280"/>
      <c r="W112" s="281"/>
      <c r="X112" s="289"/>
      <c r="Y112" s="657"/>
      <c r="Z112" s="661"/>
      <c r="AA112" s="661"/>
      <c r="AB112" s="658"/>
      <c r="AC112" s="780"/>
      <c r="AD112" s="781"/>
      <c r="AE112" s="781"/>
      <c r="AF112" s="781"/>
      <c r="AG112" s="781"/>
      <c r="AH112" s="781"/>
      <c r="AI112" s="781"/>
      <c r="AJ112" s="657" t="s">
        <v>8</v>
      </c>
      <c r="AK112" s="661"/>
      <c r="AL112" s="658"/>
      <c r="AN112" s="773">
        <f>IF(S112="",0,INDEX($AQ$119:$BF$124,MATCH(S112,$AP$119:$AP$124,0),MATCH(V112,$AQ$118:$BF$118,0)))</f>
        <v>0</v>
      </c>
    </row>
    <row r="113" spans="2:58" s="22" customFormat="1" ht="15" hidden="1" customHeight="1" x14ac:dyDescent="0.15">
      <c r="B113" s="659"/>
      <c r="C113" s="660"/>
      <c r="D113" s="301"/>
      <c r="E113" s="302"/>
      <c r="F113" s="302"/>
      <c r="G113" s="302"/>
      <c r="H113" s="302"/>
      <c r="I113" s="302"/>
      <c r="J113" s="303"/>
      <c r="K113" s="659"/>
      <c r="L113" s="662"/>
      <c r="M113" s="662"/>
      <c r="N113" s="660"/>
      <c r="O113" s="659"/>
      <c r="P113" s="662"/>
      <c r="Q113" s="662"/>
      <c r="R113" s="660"/>
      <c r="S113" s="398"/>
      <c r="T113" s="399"/>
      <c r="U113" s="400"/>
      <c r="V113" s="285"/>
      <c r="W113" s="286"/>
      <c r="X113" s="290"/>
      <c r="Y113" s="659"/>
      <c r="Z113" s="662"/>
      <c r="AA113" s="662"/>
      <c r="AB113" s="660"/>
      <c r="AC113" s="782"/>
      <c r="AD113" s="783"/>
      <c r="AE113" s="783"/>
      <c r="AF113" s="783"/>
      <c r="AG113" s="783"/>
      <c r="AH113" s="783"/>
      <c r="AI113" s="783"/>
      <c r="AJ113" s="659"/>
      <c r="AK113" s="662"/>
      <c r="AL113" s="660"/>
      <c r="AN113" s="773"/>
    </row>
    <row r="114" spans="2:58" s="22" customFormat="1" ht="15" hidden="1" customHeight="1" x14ac:dyDescent="0.15">
      <c r="B114" s="657">
        <v>10</v>
      </c>
      <c r="C114" s="658"/>
      <c r="D114" s="295"/>
      <c r="E114" s="296"/>
      <c r="F114" s="296"/>
      <c r="G114" s="296"/>
      <c r="H114" s="296"/>
      <c r="I114" s="296"/>
      <c r="J114" s="297"/>
      <c r="K114" s="657"/>
      <c r="L114" s="661"/>
      <c r="M114" s="661"/>
      <c r="N114" s="658"/>
      <c r="O114" s="657"/>
      <c r="P114" s="661"/>
      <c r="Q114" s="661"/>
      <c r="R114" s="658"/>
      <c r="S114" s="790"/>
      <c r="T114" s="791"/>
      <c r="U114" s="792"/>
      <c r="V114" s="280"/>
      <c r="W114" s="281"/>
      <c r="X114" s="289"/>
      <c r="Y114" s="657"/>
      <c r="Z114" s="661"/>
      <c r="AA114" s="661"/>
      <c r="AB114" s="658"/>
      <c r="AC114" s="780"/>
      <c r="AD114" s="781"/>
      <c r="AE114" s="781"/>
      <c r="AF114" s="781"/>
      <c r="AG114" s="781"/>
      <c r="AH114" s="781"/>
      <c r="AI114" s="781"/>
      <c r="AJ114" s="657" t="s">
        <v>8</v>
      </c>
      <c r="AK114" s="661"/>
      <c r="AL114" s="658"/>
      <c r="AN114" s="773">
        <f>IF(S114="",0,INDEX($AQ$119:$BF$124,MATCH(S114,$AP$119:$AP$124,0),MATCH(V114,$AQ$118:$BF$118,0)))</f>
        <v>0</v>
      </c>
    </row>
    <row r="115" spans="2:58" s="22" customFormat="1" ht="15" hidden="1" customHeight="1" x14ac:dyDescent="0.15">
      <c r="B115" s="659"/>
      <c r="C115" s="660"/>
      <c r="D115" s="301"/>
      <c r="E115" s="302"/>
      <c r="F115" s="302"/>
      <c r="G115" s="302"/>
      <c r="H115" s="302"/>
      <c r="I115" s="302"/>
      <c r="J115" s="303"/>
      <c r="K115" s="659"/>
      <c r="L115" s="662"/>
      <c r="M115" s="662"/>
      <c r="N115" s="660"/>
      <c r="O115" s="659"/>
      <c r="P115" s="662"/>
      <c r="Q115" s="662"/>
      <c r="R115" s="660"/>
      <c r="S115" s="398"/>
      <c r="T115" s="399"/>
      <c r="U115" s="400"/>
      <c r="V115" s="285"/>
      <c r="W115" s="286"/>
      <c r="X115" s="290"/>
      <c r="Y115" s="659"/>
      <c r="Z115" s="662"/>
      <c r="AA115" s="662"/>
      <c r="AB115" s="660"/>
      <c r="AC115" s="782"/>
      <c r="AD115" s="783"/>
      <c r="AE115" s="783"/>
      <c r="AF115" s="783"/>
      <c r="AG115" s="783"/>
      <c r="AH115" s="783"/>
      <c r="AI115" s="783"/>
      <c r="AJ115" s="659"/>
      <c r="AK115" s="662"/>
      <c r="AL115" s="660"/>
      <c r="AN115" s="773"/>
    </row>
    <row r="116" spans="2:58" s="6" customFormat="1" ht="15" customHeight="1" x14ac:dyDescent="0.15">
      <c r="B116" s="23"/>
      <c r="C116" s="23"/>
      <c r="D116" s="24"/>
      <c r="E116" s="24"/>
      <c r="F116" s="24"/>
      <c r="G116" s="24"/>
      <c r="H116" s="24"/>
      <c r="I116" s="24"/>
      <c r="J116" s="24"/>
      <c r="K116" s="24"/>
      <c r="L116" s="24"/>
      <c r="M116" s="24"/>
      <c r="N116" s="24"/>
      <c r="O116" s="24"/>
      <c r="P116" s="24"/>
      <c r="Q116" s="24"/>
      <c r="R116" s="24"/>
      <c r="S116" s="24"/>
      <c r="T116" s="24"/>
      <c r="U116" s="24"/>
      <c r="V116" s="24"/>
      <c r="W116" s="24"/>
      <c r="X116" s="3"/>
      <c r="Y116" s="3"/>
      <c r="Z116" s="3"/>
      <c r="AA116" s="3"/>
      <c r="AB116" s="3"/>
      <c r="AC116" s="3"/>
      <c r="AD116" s="3"/>
      <c r="AE116" s="3"/>
      <c r="AF116" s="24"/>
      <c r="AG116" s="24"/>
      <c r="AH116" s="24"/>
      <c r="AI116" s="24"/>
      <c r="AJ116" s="24"/>
      <c r="AK116" s="24"/>
      <c r="AL116" s="24"/>
      <c r="AN116" s="25" t="s">
        <v>29</v>
      </c>
      <c r="AP116" s="25"/>
      <c r="AQ116" s="25"/>
      <c r="AR116" s="25"/>
      <c r="AS116" s="25"/>
      <c r="AT116" s="25"/>
      <c r="AU116" s="25"/>
      <c r="AV116" s="25"/>
      <c r="AW116" s="25"/>
      <c r="AX116" s="25"/>
      <c r="AY116" s="25"/>
      <c r="AZ116" s="25"/>
      <c r="BA116" s="25"/>
      <c r="BB116" s="25"/>
      <c r="BC116" s="25"/>
      <c r="BD116" s="25"/>
      <c r="BE116" s="25"/>
      <c r="BF116" s="25"/>
    </row>
    <row r="117" spans="2:58" s="6" customFormat="1" ht="15" customHeight="1" x14ac:dyDescent="0.15">
      <c r="B117" s="261" t="s">
        <v>0</v>
      </c>
      <c r="C117" s="262"/>
      <c r="D117" s="261"/>
      <c r="E117" s="278"/>
      <c r="F117" s="278"/>
      <c r="G117" s="262"/>
      <c r="H117" s="295" t="s">
        <v>411</v>
      </c>
      <c r="I117" s="296"/>
      <c r="J117" s="297"/>
      <c r="K117" s="323" t="s">
        <v>30</v>
      </c>
      <c r="L117" s="324"/>
      <c r="M117" s="324"/>
      <c r="N117" s="324"/>
      <c r="O117" s="324"/>
      <c r="P117" s="324"/>
      <c r="Q117" s="324"/>
      <c r="R117" s="324"/>
      <c r="S117" s="324"/>
      <c r="T117" s="324"/>
      <c r="U117" s="324"/>
      <c r="V117" s="324"/>
      <c r="W117" s="324"/>
      <c r="X117" s="324"/>
      <c r="Y117" s="324"/>
      <c r="Z117" s="324"/>
      <c r="AA117" s="324"/>
      <c r="AB117" s="324"/>
      <c r="AC117" s="324"/>
      <c r="AD117" s="324"/>
      <c r="AE117" s="325"/>
      <c r="AF117" s="295" t="s">
        <v>31</v>
      </c>
      <c r="AG117" s="296"/>
      <c r="AH117" s="297"/>
      <c r="AI117" s="774" t="s">
        <v>32</v>
      </c>
      <c r="AJ117" s="775"/>
      <c r="AK117" s="775"/>
      <c r="AL117" s="776"/>
      <c r="AM117" s="26"/>
      <c r="AN117" s="27"/>
      <c r="AO117" s="28" t="s">
        <v>27</v>
      </c>
      <c r="AP117" s="28"/>
      <c r="AQ117" s="29" t="s">
        <v>33</v>
      </c>
      <c r="AR117" s="29" t="s">
        <v>34</v>
      </c>
      <c r="AS117" s="29" t="s">
        <v>35</v>
      </c>
      <c r="AT117" s="29" t="s">
        <v>36</v>
      </c>
      <c r="AU117" s="29" t="s">
        <v>37</v>
      </c>
      <c r="AV117" s="29" t="s">
        <v>38</v>
      </c>
      <c r="AW117" s="29" t="s">
        <v>39</v>
      </c>
      <c r="AX117" s="29" t="s">
        <v>40</v>
      </c>
      <c r="AY117" s="29" t="s">
        <v>41</v>
      </c>
      <c r="AZ117" s="29" t="s">
        <v>42</v>
      </c>
      <c r="BA117" s="29" t="s">
        <v>43</v>
      </c>
      <c r="BB117" s="29" t="s">
        <v>44</v>
      </c>
      <c r="BC117" s="29" t="s">
        <v>45</v>
      </c>
      <c r="BD117" s="29" t="s">
        <v>46</v>
      </c>
      <c r="BE117" s="29" t="s">
        <v>47</v>
      </c>
      <c r="BF117" s="29" t="s">
        <v>48</v>
      </c>
    </row>
    <row r="118" spans="2:58" s="6" customFormat="1" ht="15" customHeight="1" x14ac:dyDescent="0.15">
      <c r="B118" s="263"/>
      <c r="C118" s="264"/>
      <c r="D118" s="263" t="s">
        <v>49</v>
      </c>
      <c r="E118" s="322"/>
      <c r="F118" s="322"/>
      <c r="G118" s="264"/>
      <c r="H118" s="298"/>
      <c r="I118" s="299"/>
      <c r="J118" s="300"/>
      <c r="K118" s="295" t="s">
        <v>50</v>
      </c>
      <c r="L118" s="296"/>
      <c r="M118" s="297"/>
      <c r="N118" s="261" t="s">
        <v>51</v>
      </c>
      <c r="O118" s="278"/>
      <c r="P118" s="262"/>
      <c r="Q118" s="761" t="s">
        <v>52</v>
      </c>
      <c r="R118" s="762"/>
      <c r="S118" s="762"/>
      <c r="T118" s="762"/>
      <c r="U118" s="762"/>
      <c r="V118" s="762"/>
      <c r="W118" s="762"/>
      <c r="X118" s="762"/>
      <c r="Y118" s="762"/>
      <c r="Z118" s="762"/>
      <c r="AA118" s="762"/>
      <c r="AB118" s="763"/>
      <c r="AC118" s="784" t="s">
        <v>53</v>
      </c>
      <c r="AD118" s="785"/>
      <c r="AE118" s="786"/>
      <c r="AF118" s="298"/>
      <c r="AG118" s="299"/>
      <c r="AH118" s="300"/>
      <c r="AI118" s="777"/>
      <c r="AJ118" s="778"/>
      <c r="AK118" s="778"/>
      <c r="AL118" s="779"/>
      <c r="AM118" s="26"/>
      <c r="AN118" s="30" t="s">
        <v>26</v>
      </c>
      <c r="AO118" s="31"/>
      <c r="AP118" s="31"/>
      <c r="AQ118" s="29" t="s">
        <v>54</v>
      </c>
      <c r="AR118" s="29" t="s">
        <v>55</v>
      </c>
      <c r="AS118" s="29" t="s">
        <v>56</v>
      </c>
      <c r="AT118" s="29" t="s">
        <v>57</v>
      </c>
      <c r="AU118" s="29" t="s">
        <v>58</v>
      </c>
      <c r="AV118" s="29" t="s">
        <v>59</v>
      </c>
      <c r="AW118" s="29" t="s">
        <v>60</v>
      </c>
      <c r="AX118" s="29" t="s">
        <v>61</v>
      </c>
      <c r="AY118" s="29" t="s">
        <v>62</v>
      </c>
      <c r="AZ118" s="29" t="s">
        <v>63</v>
      </c>
      <c r="BA118" s="29" t="s">
        <v>64</v>
      </c>
      <c r="BB118" s="29" t="s">
        <v>65</v>
      </c>
      <c r="BC118" s="29" t="s">
        <v>66</v>
      </c>
      <c r="BD118" s="29" t="s">
        <v>67</v>
      </c>
      <c r="BE118" s="29" t="s">
        <v>68</v>
      </c>
      <c r="BF118" s="29" t="s">
        <v>69</v>
      </c>
    </row>
    <row r="119" spans="2:58" s="6" customFormat="1" ht="15" customHeight="1" x14ac:dyDescent="0.15">
      <c r="B119" s="263"/>
      <c r="C119" s="264"/>
      <c r="D119" s="263"/>
      <c r="E119" s="322"/>
      <c r="F119" s="322"/>
      <c r="G119" s="264"/>
      <c r="H119" s="298"/>
      <c r="I119" s="299"/>
      <c r="J119" s="300"/>
      <c r="K119" s="298"/>
      <c r="L119" s="299"/>
      <c r="M119" s="300"/>
      <c r="N119" s="263"/>
      <c r="O119" s="322"/>
      <c r="P119" s="264"/>
      <c r="Q119" s="764" t="s">
        <v>418</v>
      </c>
      <c r="R119" s="765"/>
      <c r="S119" s="766"/>
      <c r="T119" s="764" t="s">
        <v>414</v>
      </c>
      <c r="U119" s="765"/>
      <c r="V119" s="766"/>
      <c r="W119" s="764" t="s">
        <v>415</v>
      </c>
      <c r="X119" s="765"/>
      <c r="Y119" s="766"/>
      <c r="Z119" s="764" t="s">
        <v>213</v>
      </c>
      <c r="AA119" s="765"/>
      <c r="AB119" s="766"/>
      <c r="AC119" s="787"/>
      <c r="AD119" s="788"/>
      <c r="AE119" s="789"/>
      <c r="AF119" s="298"/>
      <c r="AG119" s="299"/>
      <c r="AH119" s="300"/>
      <c r="AI119" s="777"/>
      <c r="AJ119" s="778"/>
      <c r="AK119" s="778"/>
      <c r="AL119" s="779"/>
      <c r="AM119" s="26"/>
      <c r="AN119" s="32" t="s">
        <v>71</v>
      </c>
      <c r="AO119" s="33" t="s">
        <v>72</v>
      </c>
      <c r="AP119" s="33" t="str">
        <f>CONCATENATE(AN119,AO119)</f>
        <v>ｶﾞﾗｽﾊｳｽⅠ類木造</v>
      </c>
      <c r="AQ119" s="29">
        <v>100</v>
      </c>
      <c r="AR119" s="29">
        <v>90</v>
      </c>
      <c r="AS119" s="29">
        <v>80</v>
      </c>
      <c r="AT119" s="29">
        <v>70</v>
      </c>
      <c r="AU119" s="29">
        <v>60</v>
      </c>
      <c r="AV119" s="29">
        <v>50</v>
      </c>
      <c r="AW119" s="29">
        <v>50</v>
      </c>
      <c r="AX119" s="29">
        <v>50</v>
      </c>
      <c r="AY119" s="29">
        <v>50</v>
      </c>
      <c r="AZ119" s="29">
        <v>50</v>
      </c>
      <c r="BA119" s="29">
        <v>50</v>
      </c>
      <c r="BB119" s="29">
        <v>50</v>
      </c>
      <c r="BC119" s="29">
        <v>50</v>
      </c>
      <c r="BD119" s="29">
        <v>50</v>
      </c>
      <c r="BE119" s="29">
        <v>50</v>
      </c>
      <c r="BF119" s="29">
        <v>50</v>
      </c>
    </row>
    <row r="120" spans="2:58" s="6" customFormat="1" ht="15" customHeight="1" x14ac:dyDescent="0.15">
      <c r="B120" s="265"/>
      <c r="C120" s="266"/>
      <c r="D120" s="265" t="s">
        <v>73</v>
      </c>
      <c r="E120" s="279"/>
      <c r="F120" s="279"/>
      <c r="G120" s="266"/>
      <c r="H120" s="301" t="s">
        <v>412</v>
      </c>
      <c r="I120" s="302"/>
      <c r="J120" s="303"/>
      <c r="K120" s="265" t="s">
        <v>74</v>
      </c>
      <c r="L120" s="279"/>
      <c r="M120" s="266"/>
      <c r="N120" s="265" t="s">
        <v>413</v>
      </c>
      <c r="O120" s="279"/>
      <c r="P120" s="266"/>
      <c r="Q120" s="767"/>
      <c r="R120" s="768"/>
      <c r="S120" s="769"/>
      <c r="T120" s="767"/>
      <c r="U120" s="768"/>
      <c r="V120" s="769"/>
      <c r="W120" s="767"/>
      <c r="X120" s="768"/>
      <c r="Y120" s="769"/>
      <c r="Z120" s="767" t="s">
        <v>416</v>
      </c>
      <c r="AA120" s="768"/>
      <c r="AB120" s="769"/>
      <c r="AC120" s="770" t="s">
        <v>417</v>
      </c>
      <c r="AD120" s="771"/>
      <c r="AE120" s="772"/>
      <c r="AF120" s="265" t="s">
        <v>419</v>
      </c>
      <c r="AG120" s="279"/>
      <c r="AH120" s="266"/>
      <c r="AI120" s="265" t="s">
        <v>420</v>
      </c>
      <c r="AJ120" s="279"/>
      <c r="AK120" s="279"/>
      <c r="AL120" s="266"/>
      <c r="AM120" s="26"/>
      <c r="AN120" s="32" t="s">
        <v>71</v>
      </c>
      <c r="AO120" s="33" t="s">
        <v>75</v>
      </c>
      <c r="AP120" s="33" t="str">
        <f t="shared" ref="AP120:AP124" si="0">CONCATENATE(AN120,AO120)</f>
        <v>ｶﾞﾗｽﾊｳｽⅡ類鉄骨</v>
      </c>
      <c r="AQ120" s="29">
        <v>100</v>
      </c>
      <c r="AR120" s="29">
        <v>96</v>
      </c>
      <c r="AS120" s="29">
        <v>92</v>
      </c>
      <c r="AT120" s="29">
        <v>88</v>
      </c>
      <c r="AU120" s="34">
        <v>84</v>
      </c>
      <c r="AV120" s="29">
        <v>80</v>
      </c>
      <c r="AW120" s="29">
        <v>76</v>
      </c>
      <c r="AX120" s="29">
        <v>72</v>
      </c>
      <c r="AY120" s="29">
        <v>68</v>
      </c>
      <c r="AZ120" s="29">
        <v>65</v>
      </c>
      <c r="BA120" s="29">
        <v>62</v>
      </c>
      <c r="BB120" s="29">
        <v>59</v>
      </c>
      <c r="BC120" s="29">
        <v>56</v>
      </c>
      <c r="BD120" s="29">
        <v>53</v>
      </c>
      <c r="BE120" s="29">
        <v>50</v>
      </c>
      <c r="BF120" s="29">
        <v>50</v>
      </c>
    </row>
    <row r="121" spans="2:58" s="6" customFormat="1" ht="15" customHeight="1" x14ac:dyDescent="0.15">
      <c r="B121" s="261">
        <v>1</v>
      </c>
      <c r="C121" s="262"/>
      <c r="D121" s="740"/>
      <c r="E121" s="741"/>
      <c r="F121" s="741"/>
      <c r="G121" s="742"/>
      <c r="H121" s="682"/>
      <c r="I121" s="683"/>
      <c r="J121" s="684"/>
      <c r="K121" s="746" t="str">
        <f>IF(D121&gt;0,IF($T$85=1,(MIN(ROUNDDOWN((D121-AG148)*0.3,-3),ROUNDDOWN(D121-AG148-N121-Q121,-3),ROUNDDOWN(N121+AI121*0.5,-3),ROUNDDOWN((D121-AG148)/2-(H121-AP148)*AN96/100*4/10,-3))),(MIN(ROUNDDOWN(D121*0.3,-3),ROUNDDOWN(D121-N121-Q121,-3),ROUNDDOWN(N121+AI121*0.5,-3),ROUNDDOWN(D121/2-H121*AN96/100*4/10,-3)))),"")</f>
        <v/>
      </c>
      <c r="L121" s="747"/>
      <c r="M121" s="748"/>
      <c r="N121" s="740"/>
      <c r="O121" s="741"/>
      <c r="P121" s="742"/>
      <c r="Q121" s="746" t="str">
        <f>IF(D121&gt;0,T121+W121+Z121,"")</f>
        <v/>
      </c>
      <c r="R121" s="747"/>
      <c r="S121" s="748"/>
      <c r="T121" s="740"/>
      <c r="U121" s="741"/>
      <c r="V121" s="742"/>
      <c r="W121" s="740"/>
      <c r="X121" s="741"/>
      <c r="Y121" s="742"/>
      <c r="Z121" s="752"/>
      <c r="AA121" s="753"/>
      <c r="AB121" s="754"/>
      <c r="AC121" s="758" t="str">
        <f>IF(D121&gt;0,D121-K121-N121-Q121,"")</f>
        <v/>
      </c>
      <c r="AD121" s="759"/>
      <c r="AE121" s="760"/>
      <c r="AF121" s="726" t="str">
        <f>IF(D121&gt;0,IF(K121&gt;0,K121/D121,"補助対象外"),"")</f>
        <v/>
      </c>
      <c r="AG121" s="727"/>
      <c r="AH121" s="728"/>
      <c r="AI121" s="732"/>
      <c r="AJ121" s="733"/>
      <c r="AK121" s="733"/>
      <c r="AL121" s="734"/>
      <c r="AM121" s="35"/>
      <c r="AN121" s="36" t="s">
        <v>76</v>
      </c>
      <c r="AO121" s="33" t="s">
        <v>72</v>
      </c>
      <c r="AP121" s="33" t="str">
        <f t="shared" si="0"/>
        <v>ﾌﾟﾗｽﾁｯｸﾊｳｽⅠ類木造</v>
      </c>
      <c r="AQ121" s="29">
        <v>100</v>
      </c>
      <c r="AR121" s="29">
        <v>90</v>
      </c>
      <c r="AS121" s="29">
        <v>80</v>
      </c>
      <c r="AT121" s="29">
        <v>70</v>
      </c>
      <c r="AU121" s="29">
        <v>60</v>
      </c>
      <c r="AV121" s="29">
        <v>50</v>
      </c>
      <c r="AW121" s="29">
        <v>50</v>
      </c>
      <c r="AX121" s="29">
        <v>50</v>
      </c>
      <c r="AY121" s="29">
        <v>50</v>
      </c>
      <c r="AZ121" s="29">
        <v>50</v>
      </c>
      <c r="BA121" s="29">
        <v>50</v>
      </c>
      <c r="BB121" s="29">
        <v>50</v>
      </c>
      <c r="BC121" s="29">
        <v>50</v>
      </c>
      <c r="BD121" s="29">
        <v>50</v>
      </c>
      <c r="BE121" s="29">
        <v>50</v>
      </c>
      <c r="BF121" s="29">
        <v>50</v>
      </c>
    </row>
    <row r="122" spans="2:58" s="6" customFormat="1" ht="15" customHeight="1" x14ac:dyDescent="0.15">
      <c r="B122" s="265"/>
      <c r="C122" s="266"/>
      <c r="D122" s="743"/>
      <c r="E122" s="744"/>
      <c r="F122" s="744"/>
      <c r="G122" s="745"/>
      <c r="H122" s="685"/>
      <c r="I122" s="686"/>
      <c r="J122" s="687"/>
      <c r="K122" s="749"/>
      <c r="L122" s="750"/>
      <c r="M122" s="751"/>
      <c r="N122" s="743"/>
      <c r="O122" s="744"/>
      <c r="P122" s="745"/>
      <c r="Q122" s="749"/>
      <c r="R122" s="750"/>
      <c r="S122" s="751"/>
      <c r="T122" s="743"/>
      <c r="U122" s="744"/>
      <c r="V122" s="745"/>
      <c r="W122" s="743"/>
      <c r="X122" s="744"/>
      <c r="Y122" s="745"/>
      <c r="Z122" s="755"/>
      <c r="AA122" s="756"/>
      <c r="AB122" s="757"/>
      <c r="AC122" s="723"/>
      <c r="AD122" s="724"/>
      <c r="AE122" s="725"/>
      <c r="AF122" s="729"/>
      <c r="AG122" s="730"/>
      <c r="AH122" s="731"/>
      <c r="AI122" s="735"/>
      <c r="AJ122" s="736"/>
      <c r="AK122" s="736"/>
      <c r="AL122" s="737"/>
      <c r="AM122" s="35"/>
      <c r="AN122" s="36" t="s">
        <v>76</v>
      </c>
      <c r="AO122" s="37" t="s">
        <v>409</v>
      </c>
      <c r="AP122" s="33" t="str">
        <f t="shared" si="0"/>
        <v>ﾌﾟﾗｽﾁｯｸﾊｳｽⅡ類ﾊﾟｲﾌﾟ</v>
      </c>
      <c r="AQ122" s="29">
        <v>100</v>
      </c>
      <c r="AR122" s="29">
        <v>95</v>
      </c>
      <c r="AS122" s="29">
        <v>90</v>
      </c>
      <c r="AT122" s="29">
        <v>85</v>
      </c>
      <c r="AU122" s="29">
        <v>80</v>
      </c>
      <c r="AV122" s="29">
        <v>75</v>
      </c>
      <c r="AW122" s="29">
        <v>70</v>
      </c>
      <c r="AX122" s="29">
        <v>65</v>
      </c>
      <c r="AY122" s="29">
        <v>60</v>
      </c>
      <c r="AZ122" s="29">
        <v>55</v>
      </c>
      <c r="BA122" s="29">
        <v>50</v>
      </c>
      <c r="BB122" s="29">
        <v>50</v>
      </c>
      <c r="BC122" s="29">
        <v>50</v>
      </c>
      <c r="BD122" s="29">
        <v>50</v>
      </c>
      <c r="BE122" s="29">
        <v>50</v>
      </c>
      <c r="BF122" s="29">
        <v>50</v>
      </c>
    </row>
    <row r="123" spans="2:58" s="6" customFormat="1" ht="15" customHeight="1" x14ac:dyDescent="0.15">
      <c r="B123" s="261">
        <v>2</v>
      </c>
      <c r="C123" s="262"/>
      <c r="D123" s="740"/>
      <c r="E123" s="741"/>
      <c r="F123" s="741"/>
      <c r="G123" s="742"/>
      <c r="H123" s="682"/>
      <c r="I123" s="683"/>
      <c r="J123" s="684"/>
      <c r="K123" s="746" t="str">
        <f t="shared" ref="K123" si="1">IF(D123&gt;0,IF($T$85=1,(MIN(ROUNDDOWN((D123-AG150)*0.3,-3),ROUNDDOWN(D123-AG150-N123-Q123,-3),ROUNDDOWN(N123+AI123*0.5,-3),ROUNDDOWN((D123-AG150)/2-(H123-AP150)*AN98/100*4/10,-3))),(MIN(ROUNDDOWN(D123*0.3,-3),ROUNDDOWN(D123-N123-Q123,-3),ROUNDDOWN(N123+AI123*0.5,-3),ROUNDDOWN(D123/2-H123*AN98/100*4/10,-3)))),"")</f>
        <v/>
      </c>
      <c r="L123" s="747"/>
      <c r="M123" s="748"/>
      <c r="N123" s="740"/>
      <c r="O123" s="741"/>
      <c r="P123" s="742"/>
      <c r="Q123" s="746" t="str">
        <f t="shared" ref="Q123" si="2">IF(D123&gt;0,T123+W123+Z123,"")</f>
        <v/>
      </c>
      <c r="R123" s="747"/>
      <c r="S123" s="748"/>
      <c r="T123" s="740"/>
      <c r="U123" s="741"/>
      <c r="V123" s="742"/>
      <c r="W123" s="740"/>
      <c r="X123" s="741"/>
      <c r="Y123" s="742"/>
      <c r="Z123" s="752"/>
      <c r="AA123" s="753"/>
      <c r="AB123" s="754"/>
      <c r="AC123" s="758" t="str">
        <f t="shared" ref="AC123" si="3">IF(D123&gt;0,D123-K123-N123-Q123,"")</f>
        <v/>
      </c>
      <c r="AD123" s="759"/>
      <c r="AE123" s="760"/>
      <c r="AF123" s="726" t="str">
        <f t="shared" ref="AF123" si="4">IF(D123&gt;0,IF(K123&gt;0,K123/D123,"補助対象外"),"")</f>
        <v/>
      </c>
      <c r="AG123" s="727"/>
      <c r="AH123" s="728"/>
      <c r="AI123" s="732"/>
      <c r="AJ123" s="733"/>
      <c r="AK123" s="733"/>
      <c r="AL123" s="734"/>
      <c r="AM123" s="35"/>
      <c r="AN123" s="36" t="s">
        <v>76</v>
      </c>
      <c r="AO123" s="38" t="s">
        <v>77</v>
      </c>
      <c r="AP123" s="33" t="str">
        <f t="shared" si="0"/>
        <v>ﾌﾟﾗｽﾁｯｸﾊｳｽⅢ類～Ⅴ類及びⅦ類鉄骨</v>
      </c>
      <c r="AQ123" s="39">
        <v>100</v>
      </c>
      <c r="AR123" s="39">
        <v>96</v>
      </c>
      <c r="AS123" s="39">
        <v>92</v>
      </c>
      <c r="AT123" s="39">
        <v>88</v>
      </c>
      <c r="AU123" s="39">
        <v>84</v>
      </c>
      <c r="AV123" s="39">
        <v>80</v>
      </c>
      <c r="AW123" s="39">
        <v>76</v>
      </c>
      <c r="AX123" s="39">
        <v>72</v>
      </c>
      <c r="AY123" s="39">
        <v>68</v>
      </c>
      <c r="AZ123" s="39">
        <v>65</v>
      </c>
      <c r="BA123" s="39">
        <v>62</v>
      </c>
      <c r="BB123" s="39">
        <v>59</v>
      </c>
      <c r="BC123" s="39">
        <v>56</v>
      </c>
      <c r="BD123" s="39">
        <v>53</v>
      </c>
      <c r="BE123" s="39">
        <v>50</v>
      </c>
      <c r="BF123" s="39">
        <v>50</v>
      </c>
    </row>
    <row r="124" spans="2:58" s="6" customFormat="1" ht="15" customHeight="1" x14ac:dyDescent="0.15">
      <c r="B124" s="265"/>
      <c r="C124" s="266"/>
      <c r="D124" s="743"/>
      <c r="E124" s="744"/>
      <c r="F124" s="744"/>
      <c r="G124" s="745"/>
      <c r="H124" s="685"/>
      <c r="I124" s="686"/>
      <c r="J124" s="687"/>
      <c r="K124" s="749"/>
      <c r="L124" s="750"/>
      <c r="M124" s="751"/>
      <c r="N124" s="743"/>
      <c r="O124" s="744"/>
      <c r="P124" s="745"/>
      <c r="Q124" s="749"/>
      <c r="R124" s="750"/>
      <c r="S124" s="751"/>
      <c r="T124" s="743"/>
      <c r="U124" s="744"/>
      <c r="V124" s="745"/>
      <c r="W124" s="743"/>
      <c r="X124" s="744"/>
      <c r="Y124" s="745"/>
      <c r="Z124" s="755"/>
      <c r="AA124" s="756"/>
      <c r="AB124" s="757"/>
      <c r="AC124" s="723"/>
      <c r="AD124" s="724"/>
      <c r="AE124" s="725"/>
      <c r="AF124" s="729"/>
      <c r="AG124" s="730"/>
      <c r="AH124" s="731"/>
      <c r="AI124" s="735"/>
      <c r="AJ124" s="736"/>
      <c r="AK124" s="736"/>
      <c r="AL124" s="737"/>
      <c r="AM124" s="35"/>
      <c r="AN124" s="40" t="s">
        <v>78</v>
      </c>
      <c r="AO124" s="41"/>
      <c r="AP124" s="33" t="str">
        <f t="shared" si="0"/>
        <v>附帯施設</v>
      </c>
      <c r="AQ124" s="42">
        <v>100</v>
      </c>
      <c r="AR124" s="42">
        <v>93</v>
      </c>
      <c r="AS124" s="42">
        <v>86</v>
      </c>
      <c r="AT124" s="42">
        <v>79</v>
      </c>
      <c r="AU124" s="42">
        <v>72</v>
      </c>
      <c r="AV124" s="42">
        <v>65</v>
      </c>
      <c r="AW124" s="42">
        <v>58</v>
      </c>
      <c r="AX124" s="42">
        <v>50</v>
      </c>
      <c r="AY124" s="42">
        <v>50</v>
      </c>
      <c r="AZ124" s="42">
        <v>50</v>
      </c>
      <c r="BA124" s="42">
        <v>50</v>
      </c>
      <c r="BB124" s="29">
        <v>50</v>
      </c>
      <c r="BC124" s="29">
        <v>50</v>
      </c>
      <c r="BD124" s="29">
        <v>50</v>
      </c>
      <c r="BE124" s="29">
        <v>50</v>
      </c>
      <c r="BF124" s="29">
        <v>50</v>
      </c>
    </row>
    <row r="125" spans="2:58" s="6" customFormat="1" ht="15" customHeight="1" x14ac:dyDescent="0.15">
      <c r="B125" s="657">
        <v>3</v>
      </c>
      <c r="C125" s="658"/>
      <c r="D125" s="740"/>
      <c r="E125" s="741"/>
      <c r="F125" s="741"/>
      <c r="G125" s="742"/>
      <c r="H125" s="682"/>
      <c r="I125" s="683"/>
      <c r="J125" s="684"/>
      <c r="K125" s="746" t="str">
        <f t="shared" ref="K125" si="5">IF(D125&gt;0,IF($T$85=1,(MIN(ROUNDDOWN((D125-AG152)*0.3,-3),ROUNDDOWN(D125-AG152-N125-Q125,-3),ROUNDDOWN(N125+AI125*0.5,-3),ROUNDDOWN((D125-AG152)/2-(H125-AP152)*AN100/100*4/10,-3))),(MIN(ROUNDDOWN(D125*0.3,-3),ROUNDDOWN(D125-N125-Q125,-3),ROUNDDOWN(N125+AI125*0.5,-3),ROUNDDOWN(D125/2-H125*AN100/100*4/10,-3)))),"")</f>
        <v/>
      </c>
      <c r="L125" s="747"/>
      <c r="M125" s="748"/>
      <c r="N125" s="740"/>
      <c r="O125" s="741"/>
      <c r="P125" s="742"/>
      <c r="Q125" s="746" t="str">
        <f t="shared" ref="Q125" si="6">IF(D125&gt;0,T125+W125+Z125,"")</f>
        <v/>
      </c>
      <c r="R125" s="747"/>
      <c r="S125" s="748"/>
      <c r="T125" s="740"/>
      <c r="U125" s="741"/>
      <c r="V125" s="742"/>
      <c r="W125" s="740"/>
      <c r="X125" s="741"/>
      <c r="Y125" s="742"/>
      <c r="Z125" s="752"/>
      <c r="AA125" s="753"/>
      <c r="AB125" s="754"/>
      <c r="AC125" s="758" t="str">
        <f t="shared" ref="AC125" si="7">IF(D125&gt;0,D125-K125-N125-Q125,"")</f>
        <v/>
      </c>
      <c r="AD125" s="759"/>
      <c r="AE125" s="760"/>
      <c r="AF125" s="726" t="str">
        <f t="shared" ref="AF125" si="8">IF(D125&gt;0,IF(K125&gt;0,K125/D125,"補助対象外"),"")</f>
        <v/>
      </c>
      <c r="AG125" s="727"/>
      <c r="AH125" s="728"/>
      <c r="AI125" s="732"/>
      <c r="AJ125" s="733"/>
      <c r="AK125" s="733"/>
      <c r="AL125" s="734"/>
      <c r="AM125" s="35"/>
      <c r="AN125" s="43"/>
      <c r="AO125" s="43"/>
      <c r="AP125" s="43"/>
      <c r="AQ125" s="22"/>
      <c r="AR125" s="22"/>
      <c r="AS125" s="22"/>
      <c r="AT125" s="22"/>
      <c r="AU125" s="22"/>
      <c r="AV125" s="22"/>
      <c r="AW125" s="22"/>
      <c r="AX125" s="22"/>
      <c r="AY125" s="22"/>
      <c r="AZ125" s="22"/>
      <c r="BA125" s="22"/>
    </row>
    <row r="126" spans="2:58" s="6" customFormat="1" ht="15" customHeight="1" thickBot="1" x14ac:dyDescent="0.2">
      <c r="B126" s="659"/>
      <c r="C126" s="660"/>
      <c r="D126" s="743"/>
      <c r="E126" s="744"/>
      <c r="F126" s="744"/>
      <c r="G126" s="745"/>
      <c r="H126" s="685"/>
      <c r="I126" s="686"/>
      <c r="J126" s="687"/>
      <c r="K126" s="749"/>
      <c r="L126" s="750"/>
      <c r="M126" s="751"/>
      <c r="N126" s="743"/>
      <c r="O126" s="744"/>
      <c r="P126" s="745"/>
      <c r="Q126" s="749"/>
      <c r="R126" s="750"/>
      <c r="S126" s="751"/>
      <c r="T126" s="743"/>
      <c r="U126" s="744"/>
      <c r="V126" s="745"/>
      <c r="W126" s="743"/>
      <c r="X126" s="744"/>
      <c r="Y126" s="745"/>
      <c r="Z126" s="755"/>
      <c r="AA126" s="756"/>
      <c r="AB126" s="757"/>
      <c r="AC126" s="723"/>
      <c r="AD126" s="724"/>
      <c r="AE126" s="725"/>
      <c r="AF126" s="729"/>
      <c r="AG126" s="730"/>
      <c r="AH126" s="731"/>
      <c r="AI126" s="735"/>
      <c r="AJ126" s="736"/>
      <c r="AK126" s="736"/>
      <c r="AL126" s="737"/>
      <c r="AM126" s="35"/>
      <c r="AN126" s="43"/>
      <c r="AO126" s="43"/>
      <c r="AP126" s="43"/>
      <c r="AQ126" s="22"/>
      <c r="AR126" s="22"/>
      <c r="AS126" s="22"/>
      <c r="AT126" s="22"/>
      <c r="AU126" s="22"/>
      <c r="AV126" s="22"/>
      <c r="AW126" s="22"/>
      <c r="AX126" s="22"/>
      <c r="AY126" s="22"/>
      <c r="AZ126" s="22"/>
      <c r="BA126" s="22"/>
    </row>
    <row r="127" spans="2:58" s="6" customFormat="1" ht="15" hidden="1" customHeight="1" x14ac:dyDescent="0.15">
      <c r="B127" s="657">
        <v>4</v>
      </c>
      <c r="C127" s="658"/>
      <c r="D127" s="740"/>
      <c r="E127" s="741"/>
      <c r="F127" s="741"/>
      <c r="G127" s="742"/>
      <c r="H127" s="682"/>
      <c r="I127" s="683"/>
      <c r="J127" s="684"/>
      <c r="K127" s="746" t="str">
        <f t="shared" ref="K127" si="9">IF(D127&gt;0,IF($T$85=1,(MIN(ROUNDDOWN((D127-AG154)*0.3,-3),ROUNDDOWN(D127-AG154-N127-Q127,-3),ROUNDDOWN(N127+AI127*0.5,-3),ROUNDDOWN((D127-AG154)/2-(H127-AP154)*AN102/100*4/10,-3))),(MIN(ROUNDDOWN(D127*0.3,-3),ROUNDDOWN(D127-N127-Q127,-3),ROUNDDOWN(N127+AI127*0.5,-3),ROUNDDOWN(D127/2-H127*AN102/100*4/10,-3)))),"")</f>
        <v/>
      </c>
      <c r="L127" s="747"/>
      <c r="M127" s="748"/>
      <c r="N127" s="740"/>
      <c r="O127" s="741"/>
      <c r="P127" s="742"/>
      <c r="Q127" s="746" t="str">
        <f t="shared" ref="Q127" si="10">IF(D127&gt;0,T127+W127+Z127,"")</f>
        <v/>
      </c>
      <c r="R127" s="747"/>
      <c r="S127" s="748"/>
      <c r="T127" s="740"/>
      <c r="U127" s="741"/>
      <c r="V127" s="742"/>
      <c r="W127" s="740"/>
      <c r="X127" s="741"/>
      <c r="Y127" s="742"/>
      <c r="Z127" s="752"/>
      <c r="AA127" s="753"/>
      <c r="AB127" s="754"/>
      <c r="AC127" s="758" t="str">
        <f t="shared" ref="AC127" si="11">IF(D127&gt;0,D127-K127-N127-Q127,"")</f>
        <v/>
      </c>
      <c r="AD127" s="759"/>
      <c r="AE127" s="760"/>
      <c r="AF127" s="726" t="str">
        <f t="shared" ref="AF127" si="12">IF(D127&gt;0,IF(K127&gt;0,K127/D127,"補助対象外"),"")</f>
        <v/>
      </c>
      <c r="AG127" s="727"/>
      <c r="AH127" s="728"/>
      <c r="AI127" s="732"/>
      <c r="AJ127" s="733"/>
      <c r="AK127" s="733"/>
      <c r="AL127" s="734"/>
      <c r="AM127" s="35"/>
      <c r="AN127" s="43"/>
      <c r="AO127" s="43"/>
      <c r="AP127" s="43"/>
      <c r="AS127" s="44"/>
      <c r="AU127" s="22"/>
      <c r="AV127" s="22"/>
      <c r="AW127" s="22"/>
      <c r="AX127" s="22"/>
      <c r="AY127" s="22"/>
      <c r="AZ127" s="22"/>
      <c r="BA127" s="22"/>
    </row>
    <row r="128" spans="2:58" s="6" customFormat="1" ht="15" hidden="1" customHeight="1" x14ac:dyDescent="0.15">
      <c r="B128" s="659"/>
      <c r="C128" s="660"/>
      <c r="D128" s="743"/>
      <c r="E128" s="744"/>
      <c r="F128" s="744"/>
      <c r="G128" s="745"/>
      <c r="H128" s="685"/>
      <c r="I128" s="686"/>
      <c r="J128" s="687"/>
      <c r="K128" s="749"/>
      <c r="L128" s="750"/>
      <c r="M128" s="751"/>
      <c r="N128" s="743"/>
      <c r="O128" s="744"/>
      <c r="P128" s="745"/>
      <c r="Q128" s="749"/>
      <c r="R128" s="750"/>
      <c r="S128" s="751"/>
      <c r="T128" s="743"/>
      <c r="U128" s="744"/>
      <c r="V128" s="745"/>
      <c r="W128" s="743"/>
      <c r="X128" s="744"/>
      <c r="Y128" s="745"/>
      <c r="Z128" s="755"/>
      <c r="AA128" s="756"/>
      <c r="AB128" s="757"/>
      <c r="AC128" s="723"/>
      <c r="AD128" s="724"/>
      <c r="AE128" s="725"/>
      <c r="AF128" s="729"/>
      <c r="AG128" s="730"/>
      <c r="AH128" s="731"/>
      <c r="AI128" s="735"/>
      <c r="AJ128" s="736"/>
      <c r="AK128" s="736"/>
      <c r="AL128" s="737"/>
      <c r="AM128" s="35"/>
      <c r="AO128" s="43"/>
      <c r="AP128" s="43"/>
      <c r="AS128" s="44"/>
      <c r="AU128" s="22"/>
      <c r="AV128" s="22"/>
      <c r="AW128" s="22"/>
      <c r="AX128" s="22"/>
      <c r="AY128" s="22"/>
      <c r="AZ128" s="22"/>
      <c r="BA128" s="22"/>
    </row>
    <row r="129" spans="2:53" s="6" customFormat="1" ht="15" hidden="1" customHeight="1" x14ac:dyDescent="0.15">
      <c r="B129" s="657">
        <v>5</v>
      </c>
      <c r="C129" s="658"/>
      <c r="D129" s="740"/>
      <c r="E129" s="741"/>
      <c r="F129" s="741"/>
      <c r="G129" s="742"/>
      <c r="H129" s="682"/>
      <c r="I129" s="683"/>
      <c r="J129" s="684"/>
      <c r="K129" s="746" t="str">
        <f t="shared" ref="K129" si="13">IF(D129&gt;0,IF($T$85=1,(MIN(ROUNDDOWN((D129-AG156)*0.3,-3),ROUNDDOWN(D129-AG156-N129-Q129,-3),ROUNDDOWN(N129+AI129*0.5,-3),ROUNDDOWN((D129-AG156)/2-(H129-AP156)*AN104/100*4/10,-3))),(MIN(ROUNDDOWN(D129*0.3,-3),ROUNDDOWN(D129-N129-Q129,-3),ROUNDDOWN(N129+AI129*0.5,-3),ROUNDDOWN(D129/2-H129*AN104/100*4/10,-3)))),"")</f>
        <v/>
      </c>
      <c r="L129" s="747"/>
      <c r="M129" s="748"/>
      <c r="N129" s="740"/>
      <c r="O129" s="741"/>
      <c r="P129" s="742"/>
      <c r="Q129" s="746" t="str">
        <f t="shared" ref="Q129" si="14">IF(D129&gt;0,T129+W129+Z129,"")</f>
        <v/>
      </c>
      <c r="R129" s="747"/>
      <c r="S129" s="748"/>
      <c r="T129" s="740"/>
      <c r="U129" s="741"/>
      <c r="V129" s="742"/>
      <c r="W129" s="740"/>
      <c r="X129" s="741"/>
      <c r="Y129" s="742"/>
      <c r="Z129" s="752"/>
      <c r="AA129" s="753"/>
      <c r="AB129" s="754"/>
      <c r="AC129" s="758" t="str">
        <f t="shared" ref="AC129" si="15">IF(D129&gt;0,D129-K129-N129-Q129,"")</f>
        <v/>
      </c>
      <c r="AD129" s="759"/>
      <c r="AE129" s="760"/>
      <c r="AF129" s="726" t="str">
        <f t="shared" ref="AF129" si="16">IF(D129&gt;0,IF(K129&gt;0,K129/D129,"補助対象外"),"")</f>
        <v/>
      </c>
      <c r="AG129" s="727"/>
      <c r="AH129" s="728"/>
      <c r="AI129" s="732"/>
      <c r="AJ129" s="733"/>
      <c r="AK129" s="733"/>
      <c r="AL129" s="734"/>
      <c r="AM129" s="35"/>
      <c r="AS129" s="44"/>
      <c r="AT129" s="22"/>
      <c r="AU129" s="22"/>
      <c r="AV129" s="22"/>
      <c r="AW129" s="22"/>
      <c r="AX129" s="22"/>
      <c r="AY129" s="22"/>
      <c r="AZ129" s="22"/>
      <c r="BA129" s="22"/>
    </row>
    <row r="130" spans="2:53" s="6" customFormat="1" ht="15" hidden="1" customHeight="1" x14ac:dyDescent="0.15">
      <c r="B130" s="659"/>
      <c r="C130" s="660"/>
      <c r="D130" s="743"/>
      <c r="E130" s="744"/>
      <c r="F130" s="744"/>
      <c r="G130" s="745"/>
      <c r="H130" s="685"/>
      <c r="I130" s="686"/>
      <c r="J130" s="687"/>
      <c r="K130" s="749"/>
      <c r="L130" s="750"/>
      <c r="M130" s="751"/>
      <c r="N130" s="743"/>
      <c r="O130" s="744"/>
      <c r="P130" s="745"/>
      <c r="Q130" s="749"/>
      <c r="R130" s="750"/>
      <c r="S130" s="751"/>
      <c r="T130" s="743"/>
      <c r="U130" s="744"/>
      <c r="V130" s="745"/>
      <c r="W130" s="743"/>
      <c r="X130" s="744"/>
      <c r="Y130" s="745"/>
      <c r="Z130" s="755"/>
      <c r="AA130" s="756"/>
      <c r="AB130" s="757"/>
      <c r="AC130" s="723"/>
      <c r="AD130" s="724"/>
      <c r="AE130" s="725"/>
      <c r="AF130" s="729"/>
      <c r="AG130" s="730"/>
      <c r="AH130" s="731"/>
      <c r="AI130" s="735"/>
      <c r="AJ130" s="736"/>
      <c r="AK130" s="736"/>
      <c r="AL130" s="737"/>
      <c r="AM130" s="35"/>
      <c r="AN130" s="43"/>
      <c r="AO130" s="43"/>
      <c r="AP130" s="43"/>
      <c r="AQ130" s="22"/>
      <c r="AR130" s="22"/>
      <c r="AS130" s="22"/>
      <c r="AT130" s="22"/>
      <c r="AU130" s="22"/>
      <c r="AV130" s="22"/>
      <c r="AW130" s="22"/>
      <c r="AX130" s="22"/>
      <c r="AY130" s="22"/>
      <c r="AZ130" s="22"/>
      <c r="BA130" s="22"/>
    </row>
    <row r="131" spans="2:53" s="6" customFormat="1" ht="15" hidden="1" customHeight="1" x14ac:dyDescent="0.15">
      <c r="B131" s="657">
        <v>6</v>
      </c>
      <c r="C131" s="658"/>
      <c r="D131" s="740"/>
      <c r="E131" s="741"/>
      <c r="F131" s="741"/>
      <c r="G131" s="742"/>
      <c r="H131" s="682"/>
      <c r="I131" s="683"/>
      <c r="J131" s="684"/>
      <c r="K131" s="746" t="str">
        <f t="shared" ref="K131" si="17">IF(D131&gt;0,IF($T$85=1,(MIN(ROUNDDOWN((D131-AG158)*0.3,-3),ROUNDDOWN(D131-AG158-N131-Q131,-3),ROUNDDOWN(N131+AI131*0.5,-3),ROUNDDOWN((D131-AG158)/2-(H131-AP158)*AN106/100*4/10,-3))),(MIN(ROUNDDOWN(D131*0.3,-3),ROUNDDOWN(D131-N131-Q131,-3),ROUNDDOWN(N131+AI131*0.5,-3),ROUNDDOWN(D131/2-H131*AN106/100*4/10,-3)))),"")</f>
        <v/>
      </c>
      <c r="L131" s="747"/>
      <c r="M131" s="748"/>
      <c r="N131" s="740"/>
      <c r="O131" s="741"/>
      <c r="P131" s="742"/>
      <c r="Q131" s="746" t="str">
        <f t="shared" ref="Q131" si="18">IF(D131&gt;0,T131+W131+Z131,"")</f>
        <v/>
      </c>
      <c r="R131" s="747"/>
      <c r="S131" s="748"/>
      <c r="T131" s="740"/>
      <c r="U131" s="741"/>
      <c r="V131" s="742"/>
      <c r="W131" s="740"/>
      <c r="X131" s="741"/>
      <c r="Y131" s="742"/>
      <c r="Z131" s="752"/>
      <c r="AA131" s="753"/>
      <c r="AB131" s="754"/>
      <c r="AC131" s="758" t="str">
        <f t="shared" ref="AC131" si="19">IF(D131&gt;0,D131-K131-N131-Q131,"")</f>
        <v/>
      </c>
      <c r="AD131" s="759"/>
      <c r="AE131" s="760"/>
      <c r="AF131" s="726" t="str">
        <f t="shared" ref="AF131" si="20">IF(D131&gt;0,IF(K131&gt;0,K131/D131,"補助対象外"),"")</f>
        <v/>
      </c>
      <c r="AG131" s="727"/>
      <c r="AH131" s="728"/>
      <c r="AI131" s="732"/>
      <c r="AJ131" s="733"/>
      <c r="AK131" s="733"/>
      <c r="AL131" s="734"/>
      <c r="AM131" s="35"/>
      <c r="AN131" s="43"/>
      <c r="AO131" s="43"/>
      <c r="AP131" s="43"/>
      <c r="AQ131" s="22"/>
      <c r="AR131" s="22"/>
      <c r="AS131" s="22"/>
      <c r="AT131" s="22"/>
      <c r="AU131" s="22"/>
      <c r="AV131" s="22"/>
      <c r="AW131" s="22"/>
      <c r="AX131" s="22"/>
      <c r="AY131" s="22"/>
      <c r="AZ131" s="22"/>
      <c r="BA131" s="22"/>
    </row>
    <row r="132" spans="2:53" s="6" customFormat="1" ht="15" hidden="1" customHeight="1" x14ac:dyDescent="0.15">
      <c r="B132" s="659"/>
      <c r="C132" s="660"/>
      <c r="D132" s="743"/>
      <c r="E132" s="744"/>
      <c r="F132" s="744"/>
      <c r="G132" s="745"/>
      <c r="H132" s="685"/>
      <c r="I132" s="686"/>
      <c r="J132" s="687"/>
      <c r="K132" s="749"/>
      <c r="L132" s="750"/>
      <c r="M132" s="751"/>
      <c r="N132" s="743"/>
      <c r="O132" s="744"/>
      <c r="P132" s="745"/>
      <c r="Q132" s="749"/>
      <c r="R132" s="750"/>
      <c r="S132" s="751"/>
      <c r="T132" s="743"/>
      <c r="U132" s="744"/>
      <c r="V132" s="745"/>
      <c r="W132" s="743"/>
      <c r="X132" s="744"/>
      <c r="Y132" s="745"/>
      <c r="Z132" s="755"/>
      <c r="AA132" s="756"/>
      <c r="AB132" s="757"/>
      <c r="AC132" s="723"/>
      <c r="AD132" s="724"/>
      <c r="AE132" s="725"/>
      <c r="AF132" s="729"/>
      <c r="AG132" s="730"/>
      <c r="AH132" s="731"/>
      <c r="AI132" s="735"/>
      <c r="AJ132" s="736"/>
      <c r="AK132" s="736"/>
      <c r="AL132" s="737"/>
      <c r="AM132" s="35"/>
      <c r="AN132" s="43"/>
      <c r="AO132" s="43"/>
      <c r="AP132" s="43"/>
      <c r="AQ132" s="22"/>
      <c r="AR132" s="22"/>
      <c r="AS132" s="22"/>
      <c r="AT132" s="22"/>
      <c r="AU132" s="22"/>
      <c r="AV132" s="22"/>
      <c r="AW132" s="22"/>
      <c r="AX132" s="22"/>
      <c r="AY132" s="22"/>
      <c r="AZ132" s="22"/>
      <c r="BA132" s="22"/>
    </row>
    <row r="133" spans="2:53" s="6" customFormat="1" ht="15" hidden="1" customHeight="1" x14ac:dyDescent="0.15">
      <c r="B133" s="657">
        <v>7</v>
      </c>
      <c r="C133" s="658"/>
      <c r="D133" s="740"/>
      <c r="E133" s="741"/>
      <c r="F133" s="741"/>
      <c r="G133" s="742"/>
      <c r="H133" s="682"/>
      <c r="I133" s="683"/>
      <c r="J133" s="684"/>
      <c r="K133" s="746" t="str">
        <f t="shared" ref="K133" si="21">IF(D133&gt;0,IF($T$85=1,(MIN(ROUNDDOWN((D133-AG160)*0.3,-3),ROUNDDOWN(D133-AG160-N133-Q133,-3),ROUNDDOWN(N133+AI133*0.5,-3),ROUNDDOWN((D133-AG160)/2-(H133-AP160)*AN108/100*4/10,-3))),(MIN(ROUNDDOWN(D133*0.3,-3),ROUNDDOWN(D133-N133-Q133,-3),ROUNDDOWN(N133+AI133*0.5,-3),ROUNDDOWN(D133/2-H133*AN108/100*4/10,-3)))),"")</f>
        <v/>
      </c>
      <c r="L133" s="747"/>
      <c r="M133" s="748"/>
      <c r="N133" s="740"/>
      <c r="O133" s="741"/>
      <c r="P133" s="742"/>
      <c r="Q133" s="746" t="str">
        <f t="shared" ref="Q133" si="22">IF(D133&gt;0,T133+W133+Z133,"")</f>
        <v/>
      </c>
      <c r="R133" s="747"/>
      <c r="S133" s="748"/>
      <c r="T133" s="740"/>
      <c r="U133" s="741"/>
      <c r="V133" s="742"/>
      <c r="W133" s="740"/>
      <c r="X133" s="741"/>
      <c r="Y133" s="742"/>
      <c r="Z133" s="752"/>
      <c r="AA133" s="753"/>
      <c r="AB133" s="754"/>
      <c r="AC133" s="758" t="str">
        <f t="shared" ref="AC133" si="23">IF(D133&gt;0,D133-K133-N133-Q133,"")</f>
        <v/>
      </c>
      <c r="AD133" s="759"/>
      <c r="AE133" s="760"/>
      <c r="AF133" s="726" t="str">
        <f t="shared" ref="AF133" si="24">IF(D133&gt;0,IF(K133&gt;0,K133/D133,"補助対象外"),"")</f>
        <v/>
      </c>
      <c r="AG133" s="727"/>
      <c r="AH133" s="728"/>
      <c r="AI133" s="732"/>
      <c r="AJ133" s="733"/>
      <c r="AK133" s="733"/>
      <c r="AL133" s="734"/>
      <c r="AM133" s="35"/>
      <c r="AN133" s="43"/>
      <c r="AO133" s="43"/>
      <c r="AP133" s="43"/>
      <c r="AQ133" s="22"/>
      <c r="AR133" s="22"/>
      <c r="AS133" s="22"/>
      <c r="AT133" s="22"/>
      <c r="AU133" s="22"/>
      <c r="AV133" s="22"/>
      <c r="AW133" s="22"/>
      <c r="AX133" s="22"/>
      <c r="AY133" s="22"/>
      <c r="AZ133" s="22"/>
      <c r="BA133" s="22"/>
    </row>
    <row r="134" spans="2:53" s="6" customFormat="1" ht="15" hidden="1" customHeight="1" x14ac:dyDescent="0.15">
      <c r="B134" s="659"/>
      <c r="C134" s="660"/>
      <c r="D134" s="743"/>
      <c r="E134" s="744"/>
      <c r="F134" s="744"/>
      <c r="G134" s="745"/>
      <c r="H134" s="685"/>
      <c r="I134" s="686"/>
      <c r="J134" s="687"/>
      <c r="K134" s="749"/>
      <c r="L134" s="750"/>
      <c r="M134" s="751"/>
      <c r="N134" s="743"/>
      <c r="O134" s="744"/>
      <c r="P134" s="745"/>
      <c r="Q134" s="749"/>
      <c r="R134" s="750"/>
      <c r="S134" s="751"/>
      <c r="T134" s="743"/>
      <c r="U134" s="744"/>
      <c r="V134" s="745"/>
      <c r="W134" s="743"/>
      <c r="X134" s="744"/>
      <c r="Y134" s="745"/>
      <c r="Z134" s="755"/>
      <c r="AA134" s="756"/>
      <c r="AB134" s="757"/>
      <c r="AC134" s="723"/>
      <c r="AD134" s="724"/>
      <c r="AE134" s="725"/>
      <c r="AF134" s="729"/>
      <c r="AG134" s="730"/>
      <c r="AH134" s="731"/>
      <c r="AI134" s="735"/>
      <c r="AJ134" s="736"/>
      <c r="AK134" s="736"/>
      <c r="AL134" s="737"/>
      <c r="AM134" s="35"/>
      <c r="AN134" s="43"/>
      <c r="AO134" s="43"/>
      <c r="AP134" s="43"/>
      <c r="AQ134" s="22"/>
      <c r="AR134" s="22"/>
      <c r="AS134" s="22"/>
      <c r="AT134" s="22"/>
      <c r="AU134" s="22"/>
      <c r="AV134" s="22"/>
      <c r="AW134" s="22"/>
      <c r="AX134" s="22"/>
      <c r="AY134" s="22"/>
      <c r="AZ134" s="22"/>
      <c r="BA134" s="22"/>
    </row>
    <row r="135" spans="2:53" s="6" customFormat="1" ht="15" hidden="1" customHeight="1" x14ac:dyDescent="0.15">
      <c r="B135" s="657">
        <v>8</v>
      </c>
      <c r="C135" s="658"/>
      <c r="D135" s="740"/>
      <c r="E135" s="741"/>
      <c r="F135" s="741"/>
      <c r="G135" s="742"/>
      <c r="H135" s="682"/>
      <c r="I135" s="683"/>
      <c r="J135" s="684"/>
      <c r="K135" s="746" t="str">
        <f t="shared" ref="K135" si="25">IF(D135&gt;0,IF($T$85=1,(MIN(ROUNDDOWN((D135-AG162)*0.3,-3),ROUNDDOWN(D135-AG162-N135-Q135,-3),ROUNDDOWN(N135+AI135*0.5,-3),ROUNDDOWN((D135-AG162)/2-(H135-AP162)*AN110/100*4/10,-3))),(MIN(ROUNDDOWN(D135*0.3,-3),ROUNDDOWN(D135-N135-Q135,-3),ROUNDDOWN(N135+AI135*0.5,-3),ROUNDDOWN(D135/2-H135*AN110/100*4/10,-3)))),"")</f>
        <v/>
      </c>
      <c r="L135" s="747"/>
      <c r="M135" s="748"/>
      <c r="N135" s="740"/>
      <c r="O135" s="741"/>
      <c r="P135" s="742"/>
      <c r="Q135" s="746" t="str">
        <f t="shared" ref="Q135" si="26">IF(D135&gt;0,T135+W135+Z135,"")</f>
        <v/>
      </c>
      <c r="R135" s="747"/>
      <c r="S135" s="748"/>
      <c r="T135" s="740"/>
      <c r="U135" s="741"/>
      <c r="V135" s="742"/>
      <c r="W135" s="740"/>
      <c r="X135" s="741"/>
      <c r="Y135" s="742"/>
      <c r="Z135" s="752"/>
      <c r="AA135" s="753"/>
      <c r="AB135" s="754"/>
      <c r="AC135" s="758" t="str">
        <f t="shared" ref="AC135" si="27">IF(D135&gt;0,D135-K135-N135-Q135,"")</f>
        <v/>
      </c>
      <c r="AD135" s="759"/>
      <c r="AE135" s="760"/>
      <c r="AF135" s="726" t="str">
        <f t="shared" ref="AF135" si="28">IF(D135&gt;0,IF(K135&gt;0,K135/D135,"補助対象外"),"")</f>
        <v/>
      </c>
      <c r="AG135" s="727"/>
      <c r="AH135" s="728"/>
      <c r="AI135" s="732"/>
      <c r="AJ135" s="733"/>
      <c r="AK135" s="733"/>
      <c r="AL135" s="734"/>
      <c r="AM135" s="35"/>
      <c r="AN135" s="43"/>
      <c r="AO135" s="43"/>
      <c r="AP135" s="43"/>
      <c r="AQ135" s="22"/>
      <c r="AR135" s="22"/>
      <c r="AS135" s="22"/>
      <c r="AT135" s="22"/>
      <c r="AU135" s="22"/>
      <c r="AV135" s="22"/>
      <c r="AW135" s="22"/>
      <c r="AX135" s="22"/>
      <c r="AY135" s="22"/>
      <c r="AZ135" s="22"/>
      <c r="BA135" s="22"/>
    </row>
    <row r="136" spans="2:53" s="6" customFormat="1" ht="15" hidden="1" customHeight="1" x14ac:dyDescent="0.15">
      <c r="B136" s="659"/>
      <c r="C136" s="660"/>
      <c r="D136" s="743"/>
      <c r="E136" s="744"/>
      <c r="F136" s="744"/>
      <c r="G136" s="745"/>
      <c r="H136" s="685"/>
      <c r="I136" s="686"/>
      <c r="J136" s="687"/>
      <c r="K136" s="749"/>
      <c r="L136" s="750"/>
      <c r="M136" s="751"/>
      <c r="N136" s="743"/>
      <c r="O136" s="744"/>
      <c r="P136" s="745"/>
      <c r="Q136" s="749"/>
      <c r="R136" s="750"/>
      <c r="S136" s="751"/>
      <c r="T136" s="743"/>
      <c r="U136" s="744"/>
      <c r="V136" s="745"/>
      <c r="W136" s="743"/>
      <c r="X136" s="744"/>
      <c r="Y136" s="745"/>
      <c r="Z136" s="755"/>
      <c r="AA136" s="756"/>
      <c r="AB136" s="757"/>
      <c r="AC136" s="723"/>
      <c r="AD136" s="724"/>
      <c r="AE136" s="725"/>
      <c r="AF136" s="729"/>
      <c r="AG136" s="730"/>
      <c r="AH136" s="731"/>
      <c r="AI136" s="735"/>
      <c r="AJ136" s="736"/>
      <c r="AK136" s="736"/>
      <c r="AL136" s="737"/>
      <c r="AM136" s="35"/>
      <c r="AN136" s="43"/>
      <c r="AO136" s="43"/>
      <c r="AP136" s="43"/>
      <c r="AQ136" s="22"/>
      <c r="AR136" s="22"/>
      <c r="AS136" s="22"/>
      <c r="AT136" s="22"/>
      <c r="AU136" s="22"/>
      <c r="AV136" s="22"/>
      <c r="AW136" s="22"/>
      <c r="AX136" s="22"/>
      <c r="AY136" s="22"/>
      <c r="AZ136" s="22"/>
      <c r="BA136" s="22"/>
    </row>
    <row r="137" spans="2:53" s="6" customFormat="1" ht="15" hidden="1" customHeight="1" x14ac:dyDescent="0.15">
      <c r="B137" s="657">
        <v>9</v>
      </c>
      <c r="C137" s="658"/>
      <c r="D137" s="740"/>
      <c r="E137" s="741"/>
      <c r="F137" s="741"/>
      <c r="G137" s="742"/>
      <c r="H137" s="682"/>
      <c r="I137" s="683"/>
      <c r="J137" s="684"/>
      <c r="K137" s="746" t="str">
        <f t="shared" ref="K137" si="29">IF(D137&gt;0,IF($T$85=1,(MIN(ROUNDDOWN((D137-AG164)*0.3,-3),ROUNDDOWN(D137-AG164-N137-Q137,-3),ROUNDDOWN(N137+AI137*0.5,-3),ROUNDDOWN((D137-AG164)/2-(H137-AP164)*AN112/100*4/10,-3))),(MIN(ROUNDDOWN(D137*0.3,-3),ROUNDDOWN(D137-N137-Q137,-3),ROUNDDOWN(N137+AI137*0.5,-3),ROUNDDOWN(D137/2-H137*AN112/100*4/10,-3)))),"")</f>
        <v/>
      </c>
      <c r="L137" s="747"/>
      <c r="M137" s="748"/>
      <c r="N137" s="740"/>
      <c r="O137" s="741"/>
      <c r="P137" s="742"/>
      <c r="Q137" s="746" t="str">
        <f t="shared" ref="Q137" si="30">IF(D137&gt;0,T137+W137+Z137,"")</f>
        <v/>
      </c>
      <c r="R137" s="747"/>
      <c r="S137" s="748"/>
      <c r="T137" s="740"/>
      <c r="U137" s="741"/>
      <c r="V137" s="742"/>
      <c r="W137" s="740"/>
      <c r="X137" s="741"/>
      <c r="Y137" s="742"/>
      <c r="Z137" s="752"/>
      <c r="AA137" s="753"/>
      <c r="AB137" s="754"/>
      <c r="AC137" s="758" t="str">
        <f t="shared" ref="AC137" si="31">IF(D137&gt;0,D137-K137-N137-Q137,"")</f>
        <v/>
      </c>
      <c r="AD137" s="759"/>
      <c r="AE137" s="760"/>
      <c r="AF137" s="726" t="str">
        <f t="shared" ref="AF137" si="32">IF(D137&gt;0,IF(K137&gt;0,K137/D137,"補助対象外"),"")</f>
        <v/>
      </c>
      <c r="AG137" s="727"/>
      <c r="AH137" s="728"/>
      <c r="AI137" s="732"/>
      <c r="AJ137" s="733"/>
      <c r="AK137" s="733"/>
      <c r="AL137" s="734"/>
      <c r="AM137" s="35"/>
      <c r="AN137" s="43"/>
      <c r="AO137" s="43"/>
      <c r="AP137" s="43"/>
      <c r="AQ137" s="22"/>
      <c r="AR137" s="22"/>
      <c r="AS137" s="22"/>
      <c r="AT137" s="22"/>
      <c r="AU137" s="22"/>
      <c r="AV137" s="22"/>
      <c r="AW137" s="22"/>
      <c r="AX137" s="22"/>
      <c r="AY137" s="22"/>
      <c r="AZ137" s="22"/>
      <c r="BA137" s="22"/>
    </row>
    <row r="138" spans="2:53" s="6" customFormat="1" ht="15" hidden="1" customHeight="1" x14ac:dyDescent="0.15">
      <c r="B138" s="659"/>
      <c r="C138" s="660"/>
      <c r="D138" s="743"/>
      <c r="E138" s="744"/>
      <c r="F138" s="744"/>
      <c r="G138" s="745"/>
      <c r="H138" s="685"/>
      <c r="I138" s="686"/>
      <c r="J138" s="687"/>
      <c r="K138" s="749"/>
      <c r="L138" s="750"/>
      <c r="M138" s="751"/>
      <c r="N138" s="743"/>
      <c r="O138" s="744"/>
      <c r="P138" s="745"/>
      <c r="Q138" s="749"/>
      <c r="R138" s="750"/>
      <c r="S138" s="751"/>
      <c r="T138" s="743"/>
      <c r="U138" s="744"/>
      <c r="V138" s="745"/>
      <c r="W138" s="743"/>
      <c r="X138" s="744"/>
      <c r="Y138" s="745"/>
      <c r="Z138" s="755"/>
      <c r="AA138" s="756"/>
      <c r="AB138" s="757"/>
      <c r="AC138" s="723"/>
      <c r="AD138" s="724"/>
      <c r="AE138" s="725"/>
      <c r="AF138" s="729"/>
      <c r="AG138" s="730"/>
      <c r="AH138" s="731"/>
      <c r="AI138" s="735"/>
      <c r="AJ138" s="736"/>
      <c r="AK138" s="736"/>
      <c r="AL138" s="737"/>
      <c r="AM138" s="35"/>
      <c r="AN138" s="43"/>
      <c r="AO138" s="43"/>
      <c r="AP138" s="43"/>
      <c r="AQ138" s="22"/>
      <c r="AR138" s="22"/>
      <c r="AS138" s="22"/>
      <c r="AT138" s="22"/>
      <c r="AU138" s="22"/>
      <c r="AV138" s="22"/>
      <c r="AW138" s="22"/>
      <c r="AX138" s="22"/>
      <c r="AY138" s="22"/>
      <c r="AZ138" s="22"/>
      <c r="BA138" s="22"/>
    </row>
    <row r="139" spans="2:53" s="6" customFormat="1" ht="15" hidden="1" customHeight="1" x14ac:dyDescent="0.15">
      <c r="B139" s="657">
        <v>10</v>
      </c>
      <c r="C139" s="658"/>
      <c r="D139" s="740"/>
      <c r="E139" s="741"/>
      <c r="F139" s="741"/>
      <c r="G139" s="742"/>
      <c r="H139" s="682"/>
      <c r="I139" s="683"/>
      <c r="J139" s="684"/>
      <c r="K139" s="746" t="str">
        <f t="shared" ref="K139" si="33">IF(D139&gt;0,IF($T$85=1,(MIN(ROUNDDOWN((D139-AG166)*0.3,-3),ROUNDDOWN(D139-AG166-N139-Q139,-3),ROUNDDOWN(N139+AI139*0.5,-3),ROUNDDOWN((D139-AG166)/2-(H139-AP166)*AN114/100*4/10,-3))),(MIN(ROUNDDOWN(D139*0.3,-3),ROUNDDOWN(D139-N139-Q139,-3),ROUNDDOWN(N139+AI139*0.5,-3),ROUNDDOWN(D139/2-H139*AN114/100*4/10,-3)))),"")</f>
        <v/>
      </c>
      <c r="L139" s="747"/>
      <c r="M139" s="748"/>
      <c r="N139" s="740"/>
      <c r="O139" s="741"/>
      <c r="P139" s="742"/>
      <c r="Q139" s="746" t="str">
        <f t="shared" ref="Q139" si="34">IF(D139&gt;0,T139+W139+Z139,"")</f>
        <v/>
      </c>
      <c r="R139" s="747"/>
      <c r="S139" s="748"/>
      <c r="T139" s="740"/>
      <c r="U139" s="741"/>
      <c r="V139" s="742"/>
      <c r="W139" s="740"/>
      <c r="X139" s="741"/>
      <c r="Y139" s="742"/>
      <c r="Z139" s="752"/>
      <c r="AA139" s="753"/>
      <c r="AB139" s="754"/>
      <c r="AC139" s="758" t="str">
        <f t="shared" ref="AC139" si="35">IF(D139&gt;0,D139-K139-N139-Q139,"")</f>
        <v/>
      </c>
      <c r="AD139" s="759"/>
      <c r="AE139" s="760"/>
      <c r="AF139" s="726" t="str">
        <f t="shared" ref="AF139" si="36">IF(D139&gt;0,IF(K139&gt;0,K139/D139,"補助対象外"),"")</f>
        <v/>
      </c>
      <c r="AG139" s="727"/>
      <c r="AH139" s="728"/>
      <c r="AI139" s="732"/>
      <c r="AJ139" s="733"/>
      <c r="AK139" s="733"/>
      <c r="AL139" s="734"/>
      <c r="AM139" s="35"/>
      <c r="AN139" s="43"/>
      <c r="AO139" s="43"/>
      <c r="AP139" s="43"/>
      <c r="AQ139" s="22"/>
      <c r="AR139" s="22"/>
      <c r="AS139" s="22"/>
      <c r="AT139" s="22"/>
      <c r="AU139" s="22"/>
      <c r="AV139" s="22"/>
      <c r="AW139" s="22"/>
      <c r="AX139" s="22"/>
      <c r="AY139" s="22"/>
      <c r="AZ139" s="22"/>
      <c r="BA139" s="22"/>
    </row>
    <row r="140" spans="2:53" s="6" customFormat="1" ht="15" hidden="1" customHeight="1" thickBot="1" x14ac:dyDescent="0.2">
      <c r="B140" s="738"/>
      <c r="C140" s="739"/>
      <c r="D140" s="743"/>
      <c r="E140" s="744"/>
      <c r="F140" s="744"/>
      <c r="G140" s="745"/>
      <c r="H140" s="685"/>
      <c r="I140" s="686"/>
      <c r="J140" s="687"/>
      <c r="K140" s="749"/>
      <c r="L140" s="750"/>
      <c r="M140" s="751"/>
      <c r="N140" s="743"/>
      <c r="O140" s="744"/>
      <c r="P140" s="745"/>
      <c r="Q140" s="749"/>
      <c r="R140" s="750"/>
      <c r="S140" s="751"/>
      <c r="T140" s="743"/>
      <c r="U140" s="744"/>
      <c r="V140" s="745"/>
      <c r="W140" s="743"/>
      <c r="X140" s="744"/>
      <c r="Y140" s="745"/>
      <c r="Z140" s="755"/>
      <c r="AA140" s="756"/>
      <c r="AB140" s="757"/>
      <c r="AC140" s="723"/>
      <c r="AD140" s="724"/>
      <c r="AE140" s="725"/>
      <c r="AF140" s="729"/>
      <c r="AG140" s="730"/>
      <c r="AH140" s="731"/>
      <c r="AI140" s="735"/>
      <c r="AJ140" s="736"/>
      <c r="AK140" s="736"/>
      <c r="AL140" s="737"/>
      <c r="AM140" s="35"/>
      <c r="AN140" s="43"/>
      <c r="AO140" s="43"/>
      <c r="AP140" s="43"/>
    </row>
    <row r="141" spans="2:53" s="6" customFormat="1" ht="14.25" customHeight="1" thickTop="1" x14ac:dyDescent="0.15">
      <c r="B141" s="718" t="s">
        <v>79</v>
      </c>
      <c r="C141" s="719"/>
      <c r="D141" s="720" t="str">
        <f>IF(SUM(D121:G140)&gt;0,SUM(D121:G140),"")</f>
        <v/>
      </c>
      <c r="E141" s="721"/>
      <c r="F141" s="721"/>
      <c r="G141" s="722"/>
      <c r="H141" s="211"/>
      <c r="I141" s="211"/>
      <c r="J141" s="211"/>
      <c r="K141" s="720" t="str">
        <f>IF(SUM($D$121:$G$140)&gt;0,SUM(K121:M140),"")</f>
        <v/>
      </c>
      <c r="L141" s="721"/>
      <c r="M141" s="722"/>
      <c r="N141" s="720" t="str">
        <f t="shared" ref="N141" si="37">IF(SUM($D$121:$G$140)&gt;0,SUM(N121:P140),"")</f>
        <v/>
      </c>
      <c r="O141" s="721"/>
      <c r="P141" s="722"/>
      <c r="Q141" s="720" t="str">
        <f t="shared" ref="Q141" si="38">IF(SUM($D$121:$G$140)&gt;0,SUM(Q121:S140),"")</f>
        <v/>
      </c>
      <c r="R141" s="721"/>
      <c r="S141" s="722"/>
      <c r="T141" s="720" t="str">
        <f t="shared" ref="T141" si="39">IF(SUM($D$121:$G$140)&gt;0,SUM(T121:V140),"")</f>
        <v/>
      </c>
      <c r="U141" s="721"/>
      <c r="V141" s="722"/>
      <c r="W141" s="720" t="str">
        <f t="shared" ref="W141" si="40">IF(SUM($D$121:$G$140)&gt;0,SUM(W121:Y140),"")</f>
        <v/>
      </c>
      <c r="X141" s="721"/>
      <c r="Y141" s="722"/>
      <c r="Z141" s="720" t="str">
        <f t="shared" ref="Z141" si="41">IF(SUM($D$121:$G$140)&gt;0,SUM(Z121:AB140),"")</f>
        <v/>
      </c>
      <c r="AA141" s="721"/>
      <c r="AB141" s="722"/>
      <c r="AC141" s="720" t="str">
        <f t="shared" ref="AC141" si="42">IF(SUM($D$121:$G$140)&gt;0,SUM(AC121:AE140),"")</f>
        <v/>
      </c>
      <c r="AD141" s="721"/>
      <c r="AE141" s="722"/>
      <c r="AF141" s="706"/>
      <c r="AG141" s="707"/>
      <c r="AH141" s="708"/>
      <c r="AI141" s="712" t="str">
        <f>IF(SUM($D$121:$G$140)&gt;0,SUM(AI121:AL140),"")</f>
        <v/>
      </c>
      <c r="AJ141" s="713"/>
      <c r="AK141" s="713"/>
      <c r="AL141" s="714"/>
      <c r="AM141" s="35"/>
      <c r="AN141" s="43"/>
      <c r="AO141" s="43"/>
      <c r="AP141" s="43"/>
    </row>
    <row r="142" spans="2:53" s="6" customFormat="1" ht="14.25" customHeight="1" x14ac:dyDescent="0.15">
      <c r="B142" s="265"/>
      <c r="C142" s="266"/>
      <c r="D142" s="723"/>
      <c r="E142" s="724"/>
      <c r="F142" s="724"/>
      <c r="G142" s="725"/>
      <c r="H142" s="212"/>
      <c r="I142" s="212"/>
      <c r="J142" s="212"/>
      <c r="K142" s="723"/>
      <c r="L142" s="724"/>
      <c r="M142" s="725"/>
      <c r="N142" s="723"/>
      <c r="O142" s="724"/>
      <c r="P142" s="725"/>
      <c r="Q142" s="723"/>
      <c r="R142" s="724"/>
      <c r="S142" s="725"/>
      <c r="T142" s="723"/>
      <c r="U142" s="724"/>
      <c r="V142" s="725"/>
      <c r="W142" s="723"/>
      <c r="X142" s="724"/>
      <c r="Y142" s="725"/>
      <c r="Z142" s="723"/>
      <c r="AA142" s="724"/>
      <c r="AB142" s="725"/>
      <c r="AC142" s="723"/>
      <c r="AD142" s="724"/>
      <c r="AE142" s="725"/>
      <c r="AF142" s="709"/>
      <c r="AG142" s="710"/>
      <c r="AH142" s="711"/>
      <c r="AI142" s="715"/>
      <c r="AJ142" s="716"/>
      <c r="AK142" s="716"/>
      <c r="AL142" s="717"/>
      <c r="AM142" s="35"/>
      <c r="AO142" s="43"/>
      <c r="AP142" s="43"/>
    </row>
    <row r="143" spans="2:53" s="6" customFormat="1" ht="14.25" customHeight="1" x14ac:dyDescent="0.15">
      <c r="B143" s="23"/>
      <c r="C143" s="23"/>
      <c r="D143" s="45"/>
      <c r="E143" s="45"/>
      <c r="F143" s="45"/>
      <c r="G143" s="45"/>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8"/>
      <c r="AG143" s="48"/>
      <c r="AH143" s="48"/>
      <c r="AI143" s="23"/>
      <c r="AJ143" s="23"/>
      <c r="AK143" s="24"/>
      <c r="AL143" s="24"/>
    </row>
    <row r="144" spans="2:53" s="6" customFormat="1" ht="11.25" x14ac:dyDescent="0.15">
      <c r="B144" s="261" t="s">
        <v>0</v>
      </c>
      <c r="C144" s="262"/>
      <c r="D144" s="295" t="s">
        <v>80</v>
      </c>
      <c r="E144" s="296"/>
      <c r="F144" s="296"/>
      <c r="G144" s="296"/>
      <c r="H144" s="296"/>
      <c r="I144" s="296"/>
      <c r="J144" s="296"/>
      <c r="K144" s="296"/>
      <c r="L144" s="296"/>
      <c r="M144" s="296"/>
      <c r="N144" s="296"/>
      <c r="O144" s="296"/>
      <c r="P144" s="296"/>
      <c r="Q144" s="296"/>
      <c r="R144" s="296"/>
      <c r="S144" s="296"/>
      <c r="T144" s="296"/>
      <c r="U144" s="296"/>
      <c r="V144" s="296"/>
      <c r="W144" s="296"/>
      <c r="X144" s="297"/>
      <c r="Y144" s="295" t="s">
        <v>81</v>
      </c>
      <c r="Z144" s="296"/>
      <c r="AA144" s="296"/>
      <c r="AB144" s="296"/>
      <c r="AC144" s="296"/>
      <c r="AD144" s="296"/>
      <c r="AE144" s="296"/>
      <c r="AF144" s="297"/>
      <c r="AG144" s="261" t="s">
        <v>82</v>
      </c>
      <c r="AH144" s="278"/>
      <c r="AI144" s="278"/>
      <c r="AJ144" s="278"/>
      <c r="AK144" s="278"/>
      <c r="AL144" s="262"/>
    </row>
    <row r="145" spans="2:50" s="6" customFormat="1" ht="11.25" x14ac:dyDescent="0.15">
      <c r="B145" s="263"/>
      <c r="C145" s="264"/>
      <c r="D145" s="301"/>
      <c r="E145" s="302"/>
      <c r="F145" s="302"/>
      <c r="G145" s="302"/>
      <c r="H145" s="302"/>
      <c r="I145" s="302"/>
      <c r="J145" s="302"/>
      <c r="K145" s="302"/>
      <c r="L145" s="302"/>
      <c r="M145" s="302"/>
      <c r="N145" s="302"/>
      <c r="O145" s="302"/>
      <c r="P145" s="302"/>
      <c r="Q145" s="302"/>
      <c r="R145" s="302"/>
      <c r="S145" s="302"/>
      <c r="T145" s="302"/>
      <c r="U145" s="302"/>
      <c r="V145" s="302"/>
      <c r="W145" s="302"/>
      <c r="X145" s="303"/>
      <c r="Y145" s="298"/>
      <c r="Z145" s="299"/>
      <c r="AA145" s="299"/>
      <c r="AB145" s="299"/>
      <c r="AC145" s="299"/>
      <c r="AD145" s="299"/>
      <c r="AE145" s="299"/>
      <c r="AF145" s="300"/>
      <c r="AG145" s="263"/>
      <c r="AH145" s="322"/>
      <c r="AI145" s="322"/>
      <c r="AJ145" s="322"/>
      <c r="AK145" s="322"/>
      <c r="AL145" s="264"/>
    </row>
    <row r="146" spans="2:50" s="6" customFormat="1" ht="11.25" customHeight="1" x14ac:dyDescent="0.15">
      <c r="B146" s="263"/>
      <c r="C146" s="264"/>
      <c r="D146" s="295" t="s">
        <v>83</v>
      </c>
      <c r="E146" s="296"/>
      <c r="F146" s="296"/>
      <c r="G146" s="296"/>
      <c r="H146" s="293"/>
      <c r="I146" s="293"/>
      <c r="J146" s="293"/>
      <c r="K146" s="293"/>
      <c r="L146" s="293"/>
      <c r="M146" s="293"/>
      <c r="N146" s="293"/>
      <c r="O146" s="293"/>
      <c r="P146" s="293"/>
      <c r="Q146" s="293"/>
      <c r="R146" s="293"/>
      <c r="S146" s="293"/>
      <c r="T146" s="293"/>
      <c r="U146" s="293"/>
      <c r="V146" s="293"/>
      <c r="W146" s="293"/>
      <c r="X146" s="294"/>
      <c r="Y146" s="298"/>
      <c r="Z146" s="299"/>
      <c r="AA146" s="299"/>
      <c r="AB146" s="299"/>
      <c r="AC146" s="299"/>
      <c r="AD146" s="299"/>
      <c r="AE146" s="299"/>
      <c r="AF146" s="300"/>
      <c r="AG146" s="263"/>
      <c r="AH146" s="322"/>
      <c r="AI146" s="322"/>
      <c r="AJ146" s="322"/>
      <c r="AK146" s="322"/>
      <c r="AL146" s="264"/>
    </row>
    <row r="147" spans="2:50" s="6" customFormat="1" ht="8.25" customHeight="1" x14ac:dyDescent="0.15">
      <c r="B147" s="265"/>
      <c r="C147" s="266"/>
      <c r="D147" s="301"/>
      <c r="E147" s="302"/>
      <c r="F147" s="302"/>
      <c r="G147" s="302"/>
      <c r="H147" s="292" t="s">
        <v>84</v>
      </c>
      <c r="I147" s="293"/>
      <c r="J147" s="293"/>
      <c r="K147" s="293"/>
      <c r="L147" s="293"/>
      <c r="M147" s="293"/>
      <c r="N147" s="293"/>
      <c r="O147" s="293"/>
      <c r="P147" s="293"/>
      <c r="Q147" s="293"/>
      <c r="R147" s="293"/>
      <c r="S147" s="293"/>
      <c r="T147" s="294"/>
      <c r="U147" s="323" t="s">
        <v>85</v>
      </c>
      <c r="V147" s="324"/>
      <c r="W147" s="324"/>
      <c r="X147" s="325"/>
      <c r="Y147" s="301"/>
      <c r="Z147" s="302"/>
      <c r="AA147" s="302"/>
      <c r="AB147" s="302"/>
      <c r="AC147" s="302"/>
      <c r="AD147" s="302"/>
      <c r="AE147" s="302"/>
      <c r="AF147" s="303"/>
      <c r="AG147" s="265"/>
      <c r="AH147" s="279"/>
      <c r="AI147" s="279"/>
      <c r="AJ147" s="279"/>
      <c r="AK147" s="279"/>
      <c r="AL147" s="266"/>
    </row>
    <row r="148" spans="2:50" s="6" customFormat="1" ht="15" customHeight="1" x14ac:dyDescent="0.15">
      <c r="B148" s="261">
        <v>1</v>
      </c>
      <c r="C148" s="262"/>
      <c r="D148" s="657" t="s">
        <v>86</v>
      </c>
      <c r="E148" s="689" t="s">
        <v>87</v>
      </c>
      <c r="F148" s="689"/>
      <c r="G148" s="690"/>
      <c r="H148" s="693"/>
      <c r="I148" s="689"/>
      <c r="J148" s="689"/>
      <c r="K148" s="689"/>
      <c r="L148" s="689"/>
      <c r="M148" s="689"/>
      <c r="N148" s="689"/>
      <c r="O148" s="689"/>
      <c r="P148" s="689"/>
      <c r="Q148" s="689"/>
      <c r="R148" s="689"/>
      <c r="S148" s="689"/>
      <c r="T148" s="690"/>
      <c r="U148" s="657"/>
      <c r="V148" s="661"/>
      <c r="W148" s="701" t="s">
        <v>88</v>
      </c>
      <c r="X148" s="702"/>
      <c r="Y148" s="657" t="s">
        <v>89</v>
      </c>
      <c r="Z148" s="689" t="s">
        <v>87</v>
      </c>
      <c r="AA148" s="689"/>
      <c r="AB148" s="690"/>
      <c r="AC148" s="693" t="s">
        <v>89</v>
      </c>
      <c r="AD148" s="689" t="s">
        <v>90</v>
      </c>
      <c r="AE148" s="689"/>
      <c r="AF148" s="690"/>
      <c r="AG148" s="695" t="str">
        <f>IF(D121&gt;0,IF($T$85=1,ROUNDDOWN(D121*8/108,0),IF($T$87=1,"該当なし",IF($T$89=1,"含税額",""))),"")</f>
        <v/>
      </c>
      <c r="AH148" s="696"/>
      <c r="AI148" s="696"/>
      <c r="AJ148" s="696"/>
      <c r="AK148" s="696"/>
      <c r="AL148" s="697"/>
      <c r="AO148" s="49" t="str">
        <f>IF(D121&gt;0,IF($T$85=1,ROUNDDOWN(K121/(D121-AG148),5),""),"")</f>
        <v/>
      </c>
      <c r="AP148" s="213" t="str">
        <f>IF(D121&gt;0,IF($T$85=1,ROUNDDOWN(H121*8/108,0),IF($T$87=1,"該当なし",IF($T$89=1,"含税額",""))),"")</f>
        <v/>
      </c>
    </row>
    <row r="149" spans="2:50" s="6" customFormat="1" ht="15" customHeight="1" x14ac:dyDescent="0.15">
      <c r="B149" s="265"/>
      <c r="C149" s="266"/>
      <c r="D149" s="659"/>
      <c r="E149" s="691"/>
      <c r="F149" s="691"/>
      <c r="G149" s="692"/>
      <c r="H149" s="694"/>
      <c r="I149" s="691"/>
      <c r="J149" s="691"/>
      <c r="K149" s="691"/>
      <c r="L149" s="691"/>
      <c r="M149" s="691"/>
      <c r="N149" s="691"/>
      <c r="O149" s="691"/>
      <c r="P149" s="691"/>
      <c r="Q149" s="691"/>
      <c r="R149" s="691"/>
      <c r="S149" s="691"/>
      <c r="T149" s="692"/>
      <c r="U149" s="659"/>
      <c r="V149" s="662"/>
      <c r="W149" s="703"/>
      <c r="X149" s="704"/>
      <c r="Y149" s="659"/>
      <c r="Z149" s="691"/>
      <c r="AA149" s="691"/>
      <c r="AB149" s="692"/>
      <c r="AC149" s="694"/>
      <c r="AD149" s="691"/>
      <c r="AE149" s="691"/>
      <c r="AF149" s="692"/>
      <c r="AG149" s="698" t="str">
        <f>IF(D121&gt;0,IF($T$85=1,ROUNDDOWN(AG148*AO148,0),""),"")</f>
        <v/>
      </c>
      <c r="AH149" s="699"/>
      <c r="AI149" s="699"/>
      <c r="AJ149" s="699"/>
      <c r="AK149" s="699"/>
      <c r="AL149" s="700"/>
      <c r="AO149" s="49"/>
      <c r="AP149" s="49"/>
    </row>
    <row r="150" spans="2:50" s="6" customFormat="1" ht="15" customHeight="1" x14ac:dyDescent="0.15">
      <c r="B150" s="261">
        <v>2</v>
      </c>
      <c r="C150" s="262"/>
      <c r="D150" s="657" t="s">
        <v>13</v>
      </c>
      <c r="E150" s="689" t="s">
        <v>87</v>
      </c>
      <c r="F150" s="689"/>
      <c r="G150" s="690"/>
      <c r="H150" s="693"/>
      <c r="I150" s="689"/>
      <c r="J150" s="689"/>
      <c r="K150" s="689"/>
      <c r="L150" s="689"/>
      <c r="M150" s="689"/>
      <c r="N150" s="689"/>
      <c r="O150" s="689"/>
      <c r="P150" s="689"/>
      <c r="Q150" s="689"/>
      <c r="R150" s="689"/>
      <c r="S150" s="689"/>
      <c r="T150" s="690"/>
      <c r="U150" s="657"/>
      <c r="V150" s="661"/>
      <c r="W150" s="701" t="s">
        <v>88</v>
      </c>
      <c r="X150" s="702"/>
      <c r="Y150" s="657" t="s">
        <v>89</v>
      </c>
      <c r="Z150" s="689" t="s">
        <v>87</v>
      </c>
      <c r="AA150" s="689"/>
      <c r="AB150" s="690"/>
      <c r="AC150" s="693" t="s">
        <v>89</v>
      </c>
      <c r="AD150" s="689" t="s">
        <v>90</v>
      </c>
      <c r="AE150" s="689"/>
      <c r="AF150" s="690"/>
      <c r="AG150" s="695" t="str">
        <f t="shared" ref="AG150" si="43">IF(D123&gt;0,IF($T$85=1,ROUNDDOWN(D123*8/108,0),IF($T$87=1,"該当なし",IF($T$89=1,"含税額",""))),"")</f>
        <v/>
      </c>
      <c r="AH150" s="696"/>
      <c r="AI150" s="696"/>
      <c r="AJ150" s="696"/>
      <c r="AK150" s="696"/>
      <c r="AL150" s="697"/>
      <c r="AO150" s="49" t="str">
        <f>IF(D123&gt;0,IF($T$85=1,ROUNDDOWN(K123/(D123-AG150),5),""),"")</f>
        <v/>
      </c>
      <c r="AP150" s="213" t="str">
        <f t="shared" ref="AP150" si="44">IF(D123&gt;0,IF($T$85=1,ROUNDDOWN(H123*8/108,0),IF($T$87=1,"該当なし",IF($T$89=1,"含税額",""))),"")</f>
        <v/>
      </c>
    </row>
    <row r="151" spans="2:50" s="6" customFormat="1" ht="12" customHeight="1" x14ac:dyDescent="0.15">
      <c r="B151" s="265"/>
      <c r="C151" s="266"/>
      <c r="D151" s="659"/>
      <c r="E151" s="691"/>
      <c r="F151" s="691"/>
      <c r="G151" s="692"/>
      <c r="H151" s="694"/>
      <c r="I151" s="691"/>
      <c r="J151" s="691"/>
      <c r="K151" s="691"/>
      <c r="L151" s="691"/>
      <c r="M151" s="691"/>
      <c r="N151" s="691"/>
      <c r="O151" s="691"/>
      <c r="P151" s="691"/>
      <c r="Q151" s="691"/>
      <c r="R151" s="691"/>
      <c r="S151" s="691"/>
      <c r="T151" s="692"/>
      <c r="U151" s="659"/>
      <c r="V151" s="662"/>
      <c r="W151" s="703"/>
      <c r="X151" s="704"/>
      <c r="Y151" s="659"/>
      <c r="Z151" s="691"/>
      <c r="AA151" s="691"/>
      <c r="AB151" s="692"/>
      <c r="AC151" s="694"/>
      <c r="AD151" s="691"/>
      <c r="AE151" s="691"/>
      <c r="AF151" s="692"/>
      <c r="AG151" s="698" t="str">
        <f t="shared" ref="AG151" si="45">IF(D123&gt;0,IF($T$85=1,ROUNDDOWN(AG150*AO150,0),""),"")</f>
        <v/>
      </c>
      <c r="AH151" s="699"/>
      <c r="AI151" s="699"/>
      <c r="AJ151" s="699"/>
      <c r="AK151" s="699"/>
      <c r="AL151" s="700"/>
      <c r="AN151" s="22"/>
      <c r="AO151" s="49"/>
      <c r="AP151" s="49"/>
      <c r="AQ151" s="22"/>
      <c r="AR151" s="22"/>
      <c r="AS151" s="22"/>
      <c r="AT151" s="22"/>
      <c r="AU151" s="22"/>
      <c r="AV151" s="22"/>
      <c r="AW151" s="22"/>
      <c r="AX151" s="22"/>
    </row>
    <row r="152" spans="2:50" s="6" customFormat="1" ht="12" customHeight="1" x14ac:dyDescent="0.15">
      <c r="B152" s="657">
        <v>3</v>
      </c>
      <c r="C152" s="658"/>
      <c r="D152" s="657" t="s">
        <v>89</v>
      </c>
      <c r="E152" s="689" t="s">
        <v>87</v>
      </c>
      <c r="F152" s="689"/>
      <c r="G152" s="690"/>
      <c r="H152" s="693"/>
      <c r="I152" s="689"/>
      <c r="J152" s="689"/>
      <c r="K152" s="689"/>
      <c r="L152" s="689"/>
      <c r="M152" s="689"/>
      <c r="N152" s="689"/>
      <c r="O152" s="689"/>
      <c r="P152" s="689"/>
      <c r="Q152" s="689"/>
      <c r="R152" s="689"/>
      <c r="S152" s="689"/>
      <c r="T152" s="690"/>
      <c r="U152" s="657"/>
      <c r="V152" s="661"/>
      <c r="W152" s="701" t="s">
        <v>88</v>
      </c>
      <c r="X152" s="702"/>
      <c r="Y152" s="657" t="s">
        <v>89</v>
      </c>
      <c r="Z152" s="689" t="s">
        <v>87</v>
      </c>
      <c r="AA152" s="689"/>
      <c r="AB152" s="690"/>
      <c r="AC152" s="693" t="s">
        <v>89</v>
      </c>
      <c r="AD152" s="689" t="s">
        <v>90</v>
      </c>
      <c r="AE152" s="689"/>
      <c r="AF152" s="690"/>
      <c r="AG152" s="695" t="str">
        <f t="shared" ref="AG152" si="46">IF(D125&gt;0,IF($T$85=1,ROUNDDOWN(D125*8/108,0),IF($T$87=1,"該当なし",IF($T$89=1,"含税額",""))),"")</f>
        <v/>
      </c>
      <c r="AH152" s="696"/>
      <c r="AI152" s="696"/>
      <c r="AJ152" s="696"/>
      <c r="AK152" s="696"/>
      <c r="AL152" s="697"/>
      <c r="AM152" s="22"/>
      <c r="AN152" s="22"/>
      <c r="AO152" s="49" t="str">
        <f>IF(D125&gt;0,IF($T$85=1,ROUNDDOWN(K125/(D125-AG152),5),""),"")</f>
        <v/>
      </c>
      <c r="AP152" s="213" t="str">
        <f t="shared" ref="AP152" si="47">IF(D125&gt;0,IF($T$85=1,ROUNDDOWN(H125*8/108,0),IF($T$87=1,"該当なし",IF($T$89=1,"含税額",""))),"")</f>
        <v/>
      </c>
      <c r="AQ152" s="22"/>
      <c r="AR152" s="22"/>
      <c r="AS152" s="22"/>
      <c r="AT152" s="22"/>
      <c r="AU152" s="22"/>
      <c r="AV152" s="22"/>
      <c r="AW152" s="22"/>
      <c r="AX152" s="22"/>
    </row>
    <row r="153" spans="2:50" s="6" customFormat="1" ht="12" customHeight="1" x14ac:dyDescent="0.15">
      <c r="B153" s="659"/>
      <c r="C153" s="660"/>
      <c r="D153" s="659"/>
      <c r="E153" s="691"/>
      <c r="F153" s="691"/>
      <c r="G153" s="692"/>
      <c r="H153" s="694"/>
      <c r="I153" s="691"/>
      <c r="J153" s="691"/>
      <c r="K153" s="691"/>
      <c r="L153" s="691"/>
      <c r="M153" s="691"/>
      <c r="N153" s="691"/>
      <c r="O153" s="691"/>
      <c r="P153" s="691"/>
      <c r="Q153" s="691"/>
      <c r="R153" s="691"/>
      <c r="S153" s="691"/>
      <c r="T153" s="692"/>
      <c r="U153" s="659"/>
      <c r="V153" s="662"/>
      <c r="W153" s="703"/>
      <c r="X153" s="704"/>
      <c r="Y153" s="659"/>
      <c r="Z153" s="691"/>
      <c r="AA153" s="691"/>
      <c r="AB153" s="692"/>
      <c r="AC153" s="694"/>
      <c r="AD153" s="691"/>
      <c r="AE153" s="691"/>
      <c r="AF153" s="692"/>
      <c r="AG153" s="698" t="str">
        <f t="shared" ref="AG153" si="48">IF(D125&gt;0,IF($T$85=1,ROUNDDOWN(AG152*AO152,0),""),"")</f>
        <v/>
      </c>
      <c r="AH153" s="699"/>
      <c r="AI153" s="699"/>
      <c r="AJ153" s="699"/>
      <c r="AK153" s="699"/>
      <c r="AL153" s="700"/>
      <c r="AM153" s="22"/>
      <c r="AN153" s="22"/>
      <c r="AO153" s="49"/>
      <c r="AP153" s="49"/>
      <c r="AQ153" s="22"/>
      <c r="AR153" s="22"/>
      <c r="AS153" s="22"/>
      <c r="AT153" s="22"/>
      <c r="AU153" s="22"/>
      <c r="AV153" s="22"/>
      <c r="AW153" s="22"/>
      <c r="AX153" s="22"/>
    </row>
    <row r="154" spans="2:50" s="6" customFormat="1" ht="12" hidden="1" customHeight="1" x14ac:dyDescent="0.15">
      <c r="B154" s="657">
        <v>4</v>
      </c>
      <c r="C154" s="658"/>
      <c r="D154" s="657" t="s">
        <v>89</v>
      </c>
      <c r="E154" s="689" t="s">
        <v>87</v>
      </c>
      <c r="F154" s="689"/>
      <c r="G154" s="690"/>
      <c r="H154" s="693"/>
      <c r="I154" s="689"/>
      <c r="J154" s="689"/>
      <c r="K154" s="689"/>
      <c r="L154" s="689"/>
      <c r="M154" s="689"/>
      <c r="N154" s="689"/>
      <c r="O154" s="689"/>
      <c r="P154" s="689"/>
      <c r="Q154" s="689"/>
      <c r="R154" s="689"/>
      <c r="S154" s="689"/>
      <c r="T154" s="690"/>
      <c r="U154" s="657"/>
      <c r="V154" s="661"/>
      <c r="W154" s="701" t="s">
        <v>88</v>
      </c>
      <c r="X154" s="702"/>
      <c r="Y154" s="657" t="s">
        <v>89</v>
      </c>
      <c r="Z154" s="689" t="s">
        <v>87</v>
      </c>
      <c r="AA154" s="689"/>
      <c r="AB154" s="690"/>
      <c r="AC154" s="693" t="s">
        <v>89</v>
      </c>
      <c r="AD154" s="689" t="s">
        <v>90</v>
      </c>
      <c r="AE154" s="689"/>
      <c r="AF154" s="690"/>
      <c r="AG154" s="695" t="str">
        <f t="shared" ref="AG154" si="49">IF(D127&gt;0,IF($T$85=1,ROUNDDOWN(D127*8/108,0),IF($T$87=1,"該当なし",IF($T$89=1,"含税額",""))),"")</f>
        <v/>
      </c>
      <c r="AH154" s="696"/>
      <c r="AI154" s="696"/>
      <c r="AJ154" s="696"/>
      <c r="AK154" s="696"/>
      <c r="AL154" s="697"/>
      <c r="AM154" s="22"/>
      <c r="AN154" s="22"/>
      <c r="AO154" s="49" t="str">
        <f>IF(D127&gt;0,IF($T$85=1,ROUNDDOWN(K127/(D127-AG154),5),""),"")</f>
        <v/>
      </c>
      <c r="AP154" s="213" t="str">
        <f t="shared" ref="AP154" si="50">IF(D127&gt;0,IF($T$85=1,ROUNDDOWN(H127*8/108,0),IF($T$87=1,"該当なし",IF($T$89=1,"含税額",""))),"")</f>
        <v/>
      </c>
      <c r="AQ154" s="22"/>
      <c r="AR154" s="22"/>
      <c r="AS154" s="22"/>
      <c r="AT154" s="22"/>
      <c r="AU154" s="22"/>
      <c r="AV154" s="22"/>
      <c r="AW154" s="22"/>
      <c r="AX154" s="22"/>
    </row>
    <row r="155" spans="2:50" s="6" customFormat="1" ht="12" hidden="1" customHeight="1" x14ac:dyDescent="0.15">
      <c r="B155" s="659"/>
      <c r="C155" s="660"/>
      <c r="D155" s="659"/>
      <c r="E155" s="691"/>
      <c r="F155" s="691"/>
      <c r="G155" s="692"/>
      <c r="H155" s="694"/>
      <c r="I155" s="691"/>
      <c r="J155" s="691"/>
      <c r="K155" s="691"/>
      <c r="L155" s="691"/>
      <c r="M155" s="691"/>
      <c r="N155" s="691"/>
      <c r="O155" s="691"/>
      <c r="P155" s="691"/>
      <c r="Q155" s="691"/>
      <c r="R155" s="691"/>
      <c r="S155" s="691"/>
      <c r="T155" s="692"/>
      <c r="U155" s="659"/>
      <c r="V155" s="662"/>
      <c r="W155" s="703"/>
      <c r="X155" s="704"/>
      <c r="Y155" s="659"/>
      <c r="Z155" s="691"/>
      <c r="AA155" s="691"/>
      <c r="AB155" s="692"/>
      <c r="AC155" s="694"/>
      <c r="AD155" s="691"/>
      <c r="AE155" s="691"/>
      <c r="AF155" s="692"/>
      <c r="AG155" s="698" t="str">
        <f t="shared" ref="AG155" si="51">IF(D127&gt;0,IF($T$85=1,ROUNDDOWN(AG154*AO154,0),""),"")</f>
        <v/>
      </c>
      <c r="AH155" s="699"/>
      <c r="AI155" s="699"/>
      <c r="AJ155" s="699"/>
      <c r="AK155" s="699"/>
      <c r="AL155" s="700"/>
      <c r="AM155" s="22"/>
      <c r="AN155" s="22"/>
      <c r="AO155" s="49"/>
      <c r="AP155" s="49"/>
      <c r="AQ155" s="22"/>
      <c r="AR155" s="22"/>
      <c r="AS155" s="22"/>
      <c r="AT155" s="22"/>
      <c r="AU155" s="22"/>
      <c r="AV155" s="22"/>
      <c r="AW155" s="22"/>
      <c r="AX155" s="22"/>
    </row>
    <row r="156" spans="2:50" s="6" customFormat="1" ht="12" hidden="1" customHeight="1" x14ac:dyDescent="0.15">
      <c r="B156" s="657">
        <v>5</v>
      </c>
      <c r="C156" s="658"/>
      <c r="D156" s="657" t="s">
        <v>89</v>
      </c>
      <c r="E156" s="689" t="s">
        <v>87</v>
      </c>
      <c r="F156" s="689"/>
      <c r="G156" s="690"/>
      <c r="H156" s="693"/>
      <c r="I156" s="689"/>
      <c r="J156" s="689"/>
      <c r="K156" s="689"/>
      <c r="L156" s="689"/>
      <c r="M156" s="689"/>
      <c r="N156" s="689"/>
      <c r="O156" s="689"/>
      <c r="P156" s="689"/>
      <c r="Q156" s="689"/>
      <c r="R156" s="689"/>
      <c r="S156" s="689"/>
      <c r="T156" s="690"/>
      <c r="U156" s="657"/>
      <c r="V156" s="661"/>
      <c r="W156" s="701" t="s">
        <v>88</v>
      </c>
      <c r="X156" s="702"/>
      <c r="Y156" s="657" t="s">
        <v>89</v>
      </c>
      <c r="Z156" s="689" t="s">
        <v>87</v>
      </c>
      <c r="AA156" s="689"/>
      <c r="AB156" s="690"/>
      <c r="AC156" s="693" t="s">
        <v>89</v>
      </c>
      <c r="AD156" s="689" t="s">
        <v>90</v>
      </c>
      <c r="AE156" s="689"/>
      <c r="AF156" s="690"/>
      <c r="AG156" s="695" t="str">
        <f t="shared" ref="AG156" si="52">IF(D129&gt;0,IF($T$85=1,ROUNDDOWN(D129*8/108,0),IF($T$87=1,"該当なし",IF($T$89=1,"含税額",""))),"")</f>
        <v/>
      </c>
      <c r="AH156" s="696"/>
      <c r="AI156" s="696"/>
      <c r="AJ156" s="696"/>
      <c r="AK156" s="696"/>
      <c r="AL156" s="697"/>
      <c r="AM156" s="22"/>
      <c r="AN156" s="22"/>
      <c r="AO156" s="49" t="str">
        <f>IF(D129&gt;0,IF($T$85=1,ROUNDDOWN(K129/(D129-AG156),5),""),"")</f>
        <v/>
      </c>
      <c r="AP156" s="213" t="str">
        <f t="shared" ref="AP156" si="53">IF(D129&gt;0,IF($T$85=1,ROUNDDOWN(H129*8/108,0),IF($T$87=1,"該当なし",IF($T$89=1,"含税額",""))),"")</f>
        <v/>
      </c>
      <c r="AQ156" s="22"/>
      <c r="AR156" s="22"/>
      <c r="AS156" s="22"/>
      <c r="AT156" s="22"/>
      <c r="AU156" s="22"/>
      <c r="AV156" s="22"/>
      <c r="AW156" s="22"/>
      <c r="AX156" s="22"/>
    </row>
    <row r="157" spans="2:50" s="6" customFormat="1" ht="7.5" hidden="1" customHeight="1" x14ac:dyDescent="0.15">
      <c r="B157" s="659"/>
      <c r="C157" s="660"/>
      <c r="D157" s="659"/>
      <c r="E157" s="691"/>
      <c r="F157" s="691"/>
      <c r="G157" s="692"/>
      <c r="H157" s="694"/>
      <c r="I157" s="691"/>
      <c r="J157" s="691"/>
      <c r="K157" s="691"/>
      <c r="L157" s="691"/>
      <c r="M157" s="691"/>
      <c r="N157" s="691"/>
      <c r="O157" s="691"/>
      <c r="P157" s="691"/>
      <c r="Q157" s="691"/>
      <c r="R157" s="691"/>
      <c r="S157" s="691"/>
      <c r="T157" s="692"/>
      <c r="U157" s="659"/>
      <c r="V157" s="662"/>
      <c r="W157" s="703"/>
      <c r="X157" s="704"/>
      <c r="Y157" s="659"/>
      <c r="Z157" s="691"/>
      <c r="AA157" s="691"/>
      <c r="AB157" s="692"/>
      <c r="AC157" s="694"/>
      <c r="AD157" s="691"/>
      <c r="AE157" s="691"/>
      <c r="AF157" s="692"/>
      <c r="AG157" s="698" t="str">
        <f t="shared" ref="AG157" si="54">IF(D129&gt;0,IF($T$85=1,ROUNDDOWN(AG156*AO156,0),""),"")</f>
        <v/>
      </c>
      <c r="AH157" s="699"/>
      <c r="AI157" s="699"/>
      <c r="AJ157" s="699"/>
      <c r="AK157" s="699"/>
      <c r="AL157" s="700"/>
      <c r="AM157" s="22"/>
      <c r="AN157" s="22"/>
      <c r="AO157" s="49"/>
      <c r="AP157" s="49"/>
      <c r="AQ157" s="22"/>
      <c r="AR157" s="22"/>
      <c r="AS157" s="22"/>
      <c r="AT157" s="22"/>
      <c r="AU157" s="22"/>
      <c r="AV157" s="22"/>
      <c r="AW157" s="22"/>
      <c r="AX157" s="22"/>
    </row>
    <row r="158" spans="2:50" s="6" customFormat="1" ht="6.75" hidden="1" customHeight="1" x14ac:dyDescent="0.15">
      <c r="B158" s="657">
        <v>6</v>
      </c>
      <c r="C158" s="658"/>
      <c r="D158" s="657" t="s">
        <v>89</v>
      </c>
      <c r="E158" s="689" t="s">
        <v>87</v>
      </c>
      <c r="F158" s="689"/>
      <c r="G158" s="690"/>
      <c r="H158" s="693"/>
      <c r="I158" s="689"/>
      <c r="J158" s="689"/>
      <c r="K158" s="689"/>
      <c r="L158" s="689"/>
      <c r="M158" s="689"/>
      <c r="N158" s="689"/>
      <c r="O158" s="689"/>
      <c r="P158" s="689"/>
      <c r="Q158" s="689"/>
      <c r="R158" s="689"/>
      <c r="S158" s="689"/>
      <c r="T158" s="690"/>
      <c r="U158" s="657"/>
      <c r="V158" s="661"/>
      <c r="W158" s="701" t="s">
        <v>88</v>
      </c>
      <c r="X158" s="702"/>
      <c r="Y158" s="657" t="s">
        <v>89</v>
      </c>
      <c r="Z158" s="689" t="s">
        <v>87</v>
      </c>
      <c r="AA158" s="689"/>
      <c r="AB158" s="690"/>
      <c r="AC158" s="693" t="s">
        <v>89</v>
      </c>
      <c r="AD158" s="689" t="s">
        <v>90</v>
      </c>
      <c r="AE158" s="689"/>
      <c r="AF158" s="690"/>
      <c r="AG158" s="695" t="str">
        <f t="shared" ref="AG158" si="55">IF(D131&gt;0,IF($T$85=1,ROUNDDOWN(D131*8/108,0),IF($T$87=1,"該当なし",IF($T$89=1,"含税額",""))),"")</f>
        <v/>
      </c>
      <c r="AH158" s="696"/>
      <c r="AI158" s="696"/>
      <c r="AJ158" s="696"/>
      <c r="AK158" s="696"/>
      <c r="AL158" s="697"/>
      <c r="AM158" s="22"/>
      <c r="AN158" s="22"/>
      <c r="AO158" s="49" t="str">
        <f>IF(D131&gt;0,IF($T$85=1,ROUNDDOWN(K131/(D131-AG158),5),""),"")</f>
        <v/>
      </c>
      <c r="AP158" s="213" t="str">
        <f t="shared" ref="AP158" si="56">IF(D131&gt;0,IF($T$85=1,ROUNDDOWN(H131*8/108,0),IF($T$87=1,"該当なし",IF($T$89=1,"含税額",""))),"")</f>
        <v/>
      </c>
      <c r="AQ158" s="22"/>
      <c r="AR158" s="22"/>
      <c r="AS158" s="22"/>
      <c r="AT158" s="22"/>
      <c r="AU158" s="22"/>
      <c r="AV158" s="22"/>
      <c r="AW158" s="22"/>
      <c r="AX158" s="22"/>
    </row>
    <row r="159" spans="2:50" s="6" customFormat="1" ht="14.25" hidden="1" customHeight="1" x14ac:dyDescent="0.15">
      <c r="B159" s="659"/>
      <c r="C159" s="660"/>
      <c r="D159" s="659"/>
      <c r="E159" s="691"/>
      <c r="F159" s="691"/>
      <c r="G159" s="692"/>
      <c r="H159" s="694"/>
      <c r="I159" s="691"/>
      <c r="J159" s="691"/>
      <c r="K159" s="691"/>
      <c r="L159" s="691"/>
      <c r="M159" s="691"/>
      <c r="N159" s="691"/>
      <c r="O159" s="691"/>
      <c r="P159" s="691"/>
      <c r="Q159" s="691"/>
      <c r="R159" s="691"/>
      <c r="S159" s="691"/>
      <c r="T159" s="692"/>
      <c r="U159" s="659"/>
      <c r="V159" s="662"/>
      <c r="W159" s="703"/>
      <c r="X159" s="704"/>
      <c r="Y159" s="659"/>
      <c r="Z159" s="691"/>
      <c r="AA159" s="691"/>
      <c r="AB159" s="692"/>
      <c r="AC159" s="694"/>
      <c r="AD159" s="691"/>
      <c r="AE159" s="691"/>
      <c r="AF159" s="692"/>
      <c r="AG159" s="698" t="str">
        <f t="shared" ref="AG159" si="57">IF(D131&gt;0,IF($T$85=1,ROUNDDOWN(AG158*AO158,0),""),"")</f>
        <v/>
      </c>
      <c r="AH159" s="699"/>
      <c r="AI159" s="699"/>
      <c r="AJ159" s="699"/>
      <c r="AK159" s="699"/>
      <c r="AL159" s="700"/>
      <c r="AM159" s="22"/>
      <c r="AN159" s="22"/>
      <c r="AO159" s="49"/>
      <c r="AP159" s="49"/>
      <c r="AQ159" s="22"/>
      <c r="AR159" s="22"/>
      <c r="AS159" s="22"/>
      <c r="AT159" s="22"/>
      <c r="AU159" s="22"/>
      <c r="AV159" s="22"/>
      <c r="AW159" s="22"/>
      <c r="AX159" s="22"/>
    </row>
    <row r="160" spans="2:50" s="6" customFormat="1" ht="14.25" hidden="1" customHeight="1" x14ac:dyDescent="0.15">
      <c r="B160" s="657">
        <v>7</v>
      </c>
      <c r="C160" s="658"/>
      <c r="D160" s="657" t="s">
        <v>89</v>
      </c>
      <c r="E160" s="689" t="s">
        <v>87</v>
      </c>
      <c r="F160" s="689"/>
      <c r="G160" s="690"/>
      <c r="H160" s="693"/>
      <c r="I160" s="689"/>
      <c r="J160" s="689"/>
      <c r="K160" s="689"/>
      <c r="L160" s="689"/>
      <c r="M160" s="689"/>
      <c r="N160" s="689"/>
      <c r="O160" s="689"/>
      <c r="P160" s="689"/>
      <c r="Q160" s="689"/>
      <c r="R160" s="689"/>
      <c r="S160" s="689"/>
      <c r="T160" s="690"/>
      <c r="U160" s="657"/>
      <c r="V160" s="661"/>
      <c r="W160" s="701" t="s">
        <v>88</v>
      </c>
      <c r="X160" s="702"/>
      <c r="Y160" s="657" t="s">
        <v>89</v>
      </c>
      <c r="Z160" s="689" t="s">
        <v>87</v>
      </c>
      <c r="AA160" s="689"/>
      <c r="AB160" s="690"/>
      <c r="AC160" s="693" t="s">
        <v>89</v>
      </c>
      <c r="AD160" s="689" t="s">
        <v>90</v>
      </c>
      <c r="AE160" s="689"/>
      <c r="AF160" s="690"/>
      <c r="AG160" s="695" t="str">
        <f t="shared" ref="AG160" si="58">IF(D133&gt;0,IF($T$85=1,ROUNDDOWN(D133*8/108,0),IF($T$87=1,"該当なし",IF($T$89=1,"含税額",""))),"")</f>
        <v/>
      </c>
      <c r="AH160" s="696"/>
      <c r="AI160" s="696"/>
      <c r="AJ160" s="696"/>
      <c r="AK160" s="696"/>
      <c r="AL160" s="697"/>
      <c r="AM160" s="22"/>
      <c r="AN160" s="22"/>
      <c r="AO160" s="49" t="str">
        <f>IF(D133&gt;0,IF($T$85=1,ROUNDDOWN(K133/(D133-AG160),5),""),"")</f>
        <v/>
      </c>
      <c r="AP160" s="213" t="str">
        <f t="shared" ref="AP160" si="59">IF(D133&gt;0,IF($T$85=1,ROUNDDOWN(H133*8/108,0),IF($T$87=1,"該当なし",IF($T$89=1,"含税額",""))),"")</f>
        <v/>
      </c>
      <c r="AQ160" s="22"/>
      <c r="AR160" s="22"/>
      <c r="AS160" s="22"/>
      <c r="AT160" s="22"/>
      <c r="AU160" s="22"/>
      <c r="AV160" s="22"/>
      <c r="AW160" s="22"/>
      <c r="AX160" s="22"/>
    </row>
    <row r="161" spans="2:50" s="6" customFormat="1" ht="14.25" hidden="1" customHeight="1" x14ac:dyDescent="0.15">
      <c r="B161" s="659"/>
      <c r="C161" s="660"/>
      <c r="D161" s="659"/>
      <c r="E161" s="691"/>
      <c r="F161" s="691"/>
      <c r="G161" s="692"/>
      <c r="H161" s="694"/>
      <c r="I161" s="691"/>
      <c r="J161" s="691"/>
      <c r="K161" s="691"/>
      <c r="L161" s="691"/>
      <c r="M161" s="691"/>
      <c r="N161" s="691"/>
      <c r="O161" s="691"/>
      <c r="P161" s="691"/>
      <c r="Q161" s="691"/>
      <c r="R161" s="691"/>
      <c r="S161" s="691"/>
      <c r="T161" s="692"/>
      <c r="U161" s="659"/>
      <c r="V161" s="662"/>
      <c r="W161" s="703"/>
      <c r="X161" s="704"/>
      <c r="Y161" s="659"/>
      <c r="Z161" s="691"/>
      <c r="AA161" s="691"/>
      <c r="AB161" s="692"/>
      <c r="AC161" s="694"/>
      <c r="AD161" s="691"/>
      <c r="AE161" s="691"/>
      <c r="AF161" s="692"/>
      <c r="AG161" s="698" t="str">
        <f t="shared" ref="AG161" si="60">IF(D133&gt;0,IF($T$85=1,ROUNDDOWN(AG160*AO160,0),""),"")</f>
        <v/>
      </c>
      <c r="AH161" s="699"/>
      <c r="AI161" s="699"/>
      <c r="AJ161" s="699"/>
      <c r="AK161" s="699"/>
      <c r="AL161" s="700"/>
      <c r="AM161" s="22"/>
      <c r="AN161" s="22"/>
      <c r="AO161" s="49"/>
      <c r="AP161" s="49"/>
      <c r="AQ161" s="22"/>
      <c r="AR161" s="22"/>
      <c r="AS161" s="22"/>
      <c r="AT161" s="22"/>
      <c r="AU161" s="22"/>
      <c r="AV161" s="22"/>
      <c r="AW161" s="22"/>
      <c r="AX161" s="22"/>
    </row>
    <row r="162" spans="2:50" s="6" customFormat="1" ht="14.25" hidden="1" customHeight="1" x14ac:dyDescent="0.15">
      <c r="B162" s="657">
        <v>8</v>
      </c>
      <c r="C162" s="658"/>
      <c r="D162" s="657" t="s">
        <v>89</v>
      </c>
      <c r="E162" s="689" t="s">
        <v>87</v>
      </c>
      <c r="F162" s="689"/>
      <c r="G162" s="690"/>
      <c r="H162" s="693"/>
      <c r="I162" s="689"/>
      <c r="J162" s="689"/>
      <c r="K162" s="689"/>
      <c r="L162" s="689"/>
      <c r="M162" s="689"/>
      <c r="N162" s="689"/>
      <c r="O162" s="689"/>
      <c r="P162" s="689"/>
      <c r="Q162" s="689"/>
      <c r="R162" s="689"/>
      <c r="S162" s="689"/>
      <c r="T162" s="690"/>
      <c r="U162" s="657"/>
      <c r="V162" s="661"/>
      <c r="W162" s="701" t="s">
        <v>88</v>
      </c>
      <c r="X162" s="702"/>
      <c r="Y162" s="657" t="s">
        <v>89</v>
      </c>
      <c r="Z162" s="689" t="s">
        <v>87</v>
      </c>
      <c r="AA162" s="689"/>
      <c r="AB162" s="690"/>
      <c r="AC162" s="693" t="s">
        <v>89</v>
      </c>
      <c r="AD162" s="689" t="s">
        <v>90</v>
      </c>
      <c r="AE162" s="689"/>
      <c r="AF162" s="690"/>
      <c r="AG162" s="695" t="str">
        <f t="shared" ref="AG162" si="61">IF(D135&gt;0,IF($T$85=1,ROUNDDOWN(D135*8/108,0),IF($T$87=1,"該当なし",IF($T$89=1,"含税額",""))),"")</f>
        <v/>
      </c>
      <c r="AH162" s="696"/>
      <c r="AI162" s="696"/>
      <c r="AJ162" s="696"/>
      <c r="AK162" s="696"/>
      <c r="AL162" s="697"/>
      <c r="AM162" s="22"/>
      <c r="AN162" s="22"/>
      <c r="AO162" s="49" t="str">
        <f>IF(D135&gt;0,IF($T$85=1,ROUNDDOWN(K135/(D135-AG162),5),""),"")</f>
        <v/>
      </c>
      <c r="AP162" s="213" t="str">
        <f t="shared" ref="AP162" si="62">IF(D135&gt;0,IF($T$85=1,ROUNDDOWN(H135*8/108,0),IF($T$87=1,"該当なし",IF($T$89=1,"含税額",""))),"")</f>
        <v/>
      </c>
      <c r="AQ162" s="22"/>
      <c r="AR162" s="22"/>
      <c r="AS162" s="22"/>
      <c r="AT162" s="22"/>
      <c r="AU162" s="22"/>
      <c r="AV162" s="22"/>
      <c r="AW162" s="22"/>
      <c r="AX162" s="22"/>
    </row>
    <row r="163" spans="2:50" s="6" customFormat="1" ht="12.75" hidden="1" customHeight="1" x14ac:dyDescent="0.15">
      <c r="B163" s="659"/>
      <c r="C163" s="660"/>
      <c r="D163" s="659"/>
      <c r="E163" s="691"/>
      <c r="F163" s="691"/>
      <c r="G163" s="692"/>
      <c r="H163" s="694"/>
      <c r="I163" s="691"/>
      <c r="J163" s="691"/>
      <c r="K163" s="691"/>
      <c r="L163" s="691"/>
      <c r="M163" s="691"/>
      <c r="N163" s="691"/>
      <c r="O163" s="691"/>
      <c r="P163" s="691"/>
      <c r="Q163" s="691"/>
      <c r="R163" s="691"/>
      <c r="S163" s="691"/>
      <c r="T163" s="692"/>
      <c r="U163" s="659"/>
      <c r="V163" s="662"/>
      <c r="W163" s="703"/>
      <c r="X163" s="704"/>
      <c r="Y163" s="659"/>
      <c r="Z163" s="691"/>
      <c r="AA163" s="691"/>
      <c r="AB163" s="692"/>
      <c r="AC163" s="694"/>
      <c r="AD163" s="691"/>
      <c r="AE163" s="691"/>
      <c r="AF163" s="692"/>
      <c r="AG163" s="698" t="str">
        <f t="shared" ref="AG163" si="63">IF(D135&gt;0,IF($T$85=1,ROUNDDOWN(AG162*AO162,0),""),"")</f>
        <v/>
      </c>
      <c r="AH163" s="699"/>
      <c r="AI163" s="699"/>
      <c r="AJ163" s="699"/>
      <c r="AK163" s="699"/>
      <c r="AL163" s="700"/>
      <c r="AM163" s="22"/>
      <c r="AN163" s="22"/>
      <c r="AO163" s="49"/>
      <c r="AP163" s="49"/>
      <c r="AQ163" s="22"/>
      <c r="AR163" s="22"/>
      <c r="AS163" s="22"/>
      <c r="AT163" s="22"/>
      <c r="AU163" s="22"/>
      <c r="AV163" s="22"/>
      <c r="AW163" s="22"/>
      <c r="AX163" s="22"/>
    </row>
    <row r="164" spans="2:50" s="6" customFormat="1" ht="12.75" hidden="1" customHeight="1" x14ac:dyDescent="0.15">
      <c r="B164" s="657">
        <v>9</v>
      </c>
      <c r="C164" s="658"/>
      <c r="D164" s="657" t="s">
        <v>89</v>
      </c>
      <c r="E164" s="689" t="s">
        <v>87</v>
      </c>
      <c r="F164" s="689"/>
      <c r="G164" s="690"/>
      <c r="H164" s="693"/>
      <c r="I164" s="689"/>
      <c r="J164" s="689"/>
      <c r="K164" s="689"/>
      <c r="L164" s="689"/>
      <c r="M164" s="689"/>
      <c r="N164" s="689"/>
      <c r="O164" s="689"/>
      <c r="P164" s="689"/>
      <c r="Q164" s="689"/>
      <c r="R164" s="689"/>
      <c r="S164" s="689"/>
      <c r="T164" s="690"/>
      <c r="U164" s="657"/>
      <c r="V164" s="661"/>
      <c r="W164" s="701" t="s">
        <v>88</v>
      </c>
      <c r="X164" s="702"/>
      <c r="Y164" s="657" t="s">
        <v>89</v>
      </c>
      <c r="Z164" s="689" t="s">
        <v>87</v>
      </c>
      <c r="AA164" s="689"/>
      <c r="AB164" s="690"/>
      <c r="AC164" s="693" t="s">
        <v>89</v>
      </c>
      <c r="AD164" s="689" t="s">
        <v>90</v>
      </c>
      <c r="AE164" s="689"/>
      <c r="AF164" s="690"/>
      <c r="AG164" s="695" t="str">
        <f t="shared" ref="AG164" si="64">IF(D137&gt;0,IF($T$85=1,ROUNDDOWN(D137*8/108,0),IF($T$87=1,"該当なし",IF($T$89=1,"含税額",""))),"")</f>
        <v/>
      </c>
      <c r="AH164" s="696"/>
      <c r="AI164" s="696"/>
      <c r="AJ164" s="696"/>
      <c r="AK164" s="696"/>
      <c r="AL164" s="697"/>
      <c r="AM164" s="22"/>
      <c r="AN164" s="22"/>
      <c r="AO164" s="49" t="str">
        <f>IF(D137&gt;0,IF($T$85=1,ROUNDDOWN(K137/(D137-AG164),5),""),"")</f>
        <v/>
      </c>
      <c r="AP164" s="213" t="str">
        <f t="shared" ref="AP164" si="65">IF(D137&gt;0,IF($T$85=1,ROUNDDOWN(H137*8/108,0),IF($T$87=1,"該当なし",IF($T$89=1,"含税額",""))),"")</f>
        <v/>
      </c>
      <c r="AQ164" s="22"/>
      <c r="AR164" s="22"/>
      <c r="AS164" s="22"/>
      <c r="AT164" s="22"/>
      <c r="AU164" s="22"/>
      <c r="AV164" s="22"/>
      <c r="AW164" s="22"/>
      <c r="AX164" s="22"/>
    </row>
    <row r="165" spans="2:50" s="6" customFormat="1" ht="12.75" hidden="1" customHeight="1" x14ac:dyDescent="0.15">
      <c r="B165" s="659"/>
      <c r="C165" s="660"/>
      <c r="D165" s="659"/>
      <c r="E165" s="691"/>
      <c r="F165" s="691"/>
      <c r="G165" s="692"/>
      <c r="H165" s="694"/>
      <c r="I165" s="691"/>
      <c r="J165" s="691"/>
      <c r="K165" s="691"/>
      <c r="L165" s="691"/>
      <c r="M165" s="691"/>
      <c r="N165" s="691"/>
      <c r="O165" s="691"/>
      <c r="P165" s="691"/>
      <c r="Q165" s="691"/>
      <c r="R165" s="691"/>
      <c r="S165" s="691"/>
      <c r="T165" s="692"/>
      <c r="U165" s="659"/>
      <c r="V165" s="662"/>
      <c r="W165" s="703"/>
      <c r="X165" s="704"/>
      <c r="Y165" s="659"/>
      <c r="Z165" s="691"/>
      <c r="AA165" s="691"/>
      <c r="AB165" s="692"/>
      <c r="AC165" s="694"/>
      <c r="AD165" s="691"/>
      <c r="AE165" s="691"/>
      <c r="AF165" s="692"/>
      <c r="AG165" s="698" t="str">
        <f t="shared" ref="AG165" si="66">IF(D137&gt;0,IF($T$85=1,ROUNDDOWN(AG164*AO164,0),""),"")</f>
        <v/>
      </c>
      <c r="AH165" s="699"/>
      <c r="AI165" s="699"/>
      <c r="AJ165" s="699"/>
      <c r="AK165" s="699"/>
      <c r="AL165" s="700"/>
      <c r="AM165" s="22"/>
      <c r="AN165" s="22"/>
      <c r="AO165" s="49"/>
      <c r="AP165" s="49"/>
      <c r="AQ165" s="22"/>
      <c r="AR165" s="22"/>
      <c r="AS165" s="22"/>
      <c r="AT165" s="22"/>
      <c r="AU165" s="22"/>
      <c r="AV165" s="22"/>
      <c r="AW165" s="22"/>
      <c r="AX165" s="22"/>
    </row>
    <row r="166" spans="2:50" s="6" customFormat="1" ht="12.75" hidden="1" customHeight="1" x14ac:dyDescent="0.15">
      <c r="B166" s="657">
        <v>10</v>
      </c>
      <c r="C166" s="658"/>
      <c r="D166" s="657" t="s">
        <v>89</v>
      </c>
      <c r="E166" s="689" t="s">
        <v>87</v>
      </c>
      <c r="F166" s="689"/>
      <c r="G166" s="690"/>
      <c r="H166" s="693"/>
      <c r="I166" s="689"/>
      <c r="J166" s="689"/>
      <c r="K166" s="689"/>
      <c r="L166" s="689"/>
      <c r="M166" s="689"/>
      <c r="N166" s="689"/>
      <c r="O166" s="689"/>
      <c r="P166" s="689"/>
      <c r="Q166" s="689"/>
      <c r="R166" s="689"/>
      <c r="S166" s="689"/>
      <c r="T166" s="690"/>
      <c r="U166" s="657"/>
      <c r="V166" s="661"/>
      <c r="W166" s="701" t="s">
        <v>88</v>
      </c>
      <c r="X166" s="702"/>
      <c r="Y166" s="657" t="s">
        <v>89</v>
      </c>
      <c r="Z166" s="689" t="s">
        <v>87</v>
      </c>
      <c r="AA166" s="689"/>
      <c r="AB166" s="690"/>
      <c r="AC166" s="693" t="s">
        <v>89</v>
      </c>
      <c r="AD166" s="689" t="s">
        <v>90</v>
      </c>
      <c r="AE166" s="689"/>
      <c r="AF166" s="690"/>
      <c r="AG166" s="695" t="str">
        <f t="shared" ref="AG166" si="67">IF(D139&gt;0,IF($T$85=1,ROUNDDOWN(D139*8/108,0),IF($T$87=1,"該当なし",IF($T$89=1,"含税額",""))),"")</f>
        <v/>
      </c>
      <c r="AH166" s="696"/>
      <c r="AI166" s="696"/>
      <c r="AJ166" s="696"/>
      <c r="AK166" s="696"/>
      <c r="AL166" s="697"/>
      <c r="AM166" s="22"/>
      <c r="AN166" s="22"/>
      <c r="AO166" s="49" t="str">
        <f>IF(D139&gt;0,IF($T$85=1,ROUNDDOWN(K139/(D139-AG166),5),""),"")</f>
        <v/>
      </c>
      <c r="AP166" s="213" t="str">
        <f t="shared" ref="AP166" si="68">IF(D139&gt;0,IF($T$85=1,ROUNDDOWN(H139*8/108,0),IF($T$87=1,"該当なし",IF($T$89=1,"含税額",""))),"")</f>
        <v/>
      </c>
      <c r="AQ166" s="22"/>
      <c r="AR166" s="22"/>
      <c r="AS166" s="22"/>
      <c r="AT166" s="22"/>
      <c r="AU166" s="22"/>
      <c r="AV166" s="22"/>
      <c r="AW166" s="22"/>
      <c r="AX166" s="22"/>
    </row>
    <row r="167" spans="2:50" s="6" customFormat="1" ht="12.75" hidden="1" customHeight="1" x14ac:dyDescent="0.15">
      <c r="B167" s="659"/>
      <c r="C167" s="660"/>
      <c r="D167" s="659"/>
      <c r="E167" s="691"/>
      <c r="F167" s="691"/>
      <c r="G167" s="692"/>
      <c r="H167" s="694"/>
      <c r="I167" s="691"/>
      <c r="J167" s="691"/>
      <c r="K167" s="691"/>
      <c r="L167" s="691"/>
      <c r="M167" s="691"/>
      <c r="N167" s="691"/>
      <c r="O167" s="691"/>
      <c r="P167" s="691"/>
      <c r="Q167" s="691"/>
      <c r="R167" s="691"/>
      <c r="S167" s="691"/>
      <c r="T167" s="692"/>
      <c r="U167" s="659"/>
      <c r="V167" s="662"/>
      <c r="W167" s="703"/>
      <c r="X167" s="704"/>
      <c r="Y167" s="659"/>
      <c r="Z167" s="691"/>
      <c r="AA167" s="691"/>
      <c r="AB167" s="692"/>
      <c r="AC167" s="694"/>
      <c r="AD167" s="691"/>
      <c r="AE167" s="691"/>
      <c r="AF167" s="692"/>
      <c r="AG167" s="698" t="str">
        <f t="shared" ref="AG167" si="69">IF(D139&gt;0,IF($T$85=1,ROUNDDOWN(AG166*AO166,0),""),"")</f>
        <v/>
      </c>
      <c r="AH167" s="699"/>
      <c r="AI167" s="699"/>
      <c r="AJ167" s="699"/>
      <c r="AK167" s="699"/>
      <c r="AL167" s="700"/>
      <c r="AM167" s="22"/>
      <c r="AO167" s="49"/>
      <c r="AP167" s="49"/>
    </row>
    <row r="168" spans="2:50" s="6" customFormat="1" ht="10.5" customHeight="1" x14ac:dyDescent="0.15">
      <c r="B168" s="50" t="s">
        <v>91</v>
      </c>
      <c r="C168" s="50"/>
      <c r="D168" s="51"/>
      <c r="E168" s="51"/>
      <c r="F168" s="50"/>
      <c r="G168" s="50"/>
      <c r="H168" s="50"/>
      <c r="I168" s="50"/>
      <c r="J168" s="50"/>
      <c r="K168" s="50"/>
      <c r="L168" s="50"/>
      <c r="M168" s="50"/>
      <c r="N168" s="50"/>
      <c r="O168" s="50"/>
      <c r="P168" s="50"/>
      <c r="Q168" s="50"/>
      <c r="R168" s="50"/>
      <c r="S168" s="50"/>
      <c r="T168" s="51"/>
      <c r="U168" s="51"/>
      <c r="V168" s="51"/>
      <c r="W168" s="51"/>
      <c r="X168" s="51"/>
      <c r="Y168" s="51"/>
      <c r="Z168" s="50"/>
      <c r="AA168" s="50"/>
      <c r="AB168" s="50"/>
      <c r="AC168" s="50"/>
      <c r="AD168" s="50"/>
      <c r="AE168" s="50"/>
      <c r="AF168" s="50"/>
      <c r="AG168" s="50"/>
      <c r="AH168" s="50"/>
      <c r="AI168" s="50"/>
      <c r="AJ168" s="50"/>
      <c r="AK168" s="50"/>
      <c r="AL168" s="50"/>
    </row>
    <row r="169" spans="2:50" s="6" customFormat="1" ht="10.5" customHeight="1" x14ac:dyDescent="0.15">
      <c r="B169" s="50"/>
      <c r="C169" s="688" t="s">
        <v>92</v>
      </c>
      <c r="D169" s="688"/>
      <c r="E169" s="688"/>
      <c r="F169" s="688"/>
      <c r="G169" s="688"/>
      <c r="H169" s="688"/>
      <c r="I169" s="688"/>
      <c r="J169" s="688"/>
      <c r="K169" s="688"/>
      <c r="L169" s="688"/>
      <c r="M169" s="688"/>
      <c r="N169" s="688"/>
      <c r="O169" s="688"/>
      <c r="P169" s="688"/>
      <c r="Q169" s="688"/>
      <c r="R169" s="688"/>
      <c r="S169" s="688"/>
      <c r="T169" s="688"/>
      <c r="U169" s="688"/>
      <c r="V169" s="688"/>
      <c r="W169" s="688"/>
      <c r="X169" s="688"/>
      <c r="Y169" s="688"/>
      <c r="Z169" s="688"/>
      <c r="AA169" s="688"/>
      <c r="AB169" s="688"/>
      <c r="AC169" s="688"/>
      <c r="AD169" s="688"/>
      <c r="AE169" s="688"/>
      <c r="AF169" s="688"/>
      <c r="AG169" s="688"/>
      <c r="AH169" s="688"/>
      <c r="AI169" s="688"/>
      <c r="AJ169" s="688"/>
      <c r="AK169" s="688"/>
      <c r="AL169" s="688"/>
    </row>
    <row r="170" spans="2:50" s="6" customFormat="1" ht="10.5" customHeight="1" x14ac:dyDescent="0.15">
      <c r="B170" s="50"/>
      <c r="C170" s="688"/>
      <c r="D170" s="688"/>
      <c r="E170" s="688"/>
      <c r="F170" s="688"/>
      <c r="G170" s="688"/>
      <c r="H170" s="688"/>
      <c r="I170" s="688"/>
      <c r="J170" s="688"/>
      <c r="K170" s="688"/>
      <c r="L170" s="688"/>
      <c r="M170" s="688"/>
      <c r="N170" s="688"/>
      <c r="O170" s="688"/>
      <c r="P170" s="688"/>
      <c r="Q170" s="688"/>
      <c r="R170" s="688"/>
      <c r="S170" s="688"/>
      <c r="T170" s="688"/>
      <c r="U170" s="688"/>
      <c r="V170" s="688"/>
      <c r="W170" s="688"/>
      <c r="X170" s="688"/>
      <c r="Y170" s="688"/>
      <c r="Z170" s="688"/>
      <c r="AA170" s="688"/>
      <c r="AB170" s="688"/>
      <c r="AC170" s="688"/>
      <c r="AD170" s="688"/>
      <c r="AE170" s="688"/>
      <c r="AF170" s="688"/>
      <c r="AG170" s="688"/>
      <c r="AH170" s="688"/>
      <c r="AI170" s="688"/>
      <c r="AJ170" s="688"/>
      <c r="AK170" s="688"/>
      <c r="AL170" s="688"/>
    </row>
    <row r="171" spans="2:50" s="6" customFormat="1" ht="10.5" customHeight="1" x14ac:dyDescent="0.15">
      <c r="B171" s="50"/>
      <c r="C171" s="688" t="s">
        <v>93</v>
      </c>
      <c r="D171" s="688"/>
      <c r="E171" s="688"/>
      <c r="F171" s="688"/>
      <c r="G171" s="688"/>
      <c r="H171" s="688"/>
      <c r="I171" s="688"/>
      <c r="J171" s="688"/>
      <c r="K171" s="688"/>
      <c r="L171" s="688"/>
      <c r="M171" s="688"/>
      <c r="N171" s="688"/>
      <c r="O171" s="688"/>
      <c r="P171" s="688"/>
      <c r="Q171" s="688"/>
      <c r="R171" s="688"/>
      <c r="S171" s="688"/>
      <c r="T171" s="688"/>
      <c r="U171" s="688"/>
      <c r="V171" s="688"/>
      <c r="W171" s="688"/>
      <c r="X171" s="688"/>
      <c r="Y171" s="688"/>
      <c r="Z171" s="688"/>
      <c r="AA171" s="688"/>
      <c r="AB171" s="688"/>
      <c r="AC171" s="688"/>
      <c r="AD171" s="688"/>
      <c r="AE171" s="688"/>
      <c r="AF171" s="688"/>
      <c r="AG171" s="688"/>
      <c r="AH171" s="688"/>
      <c r="AI171" s="688"/>
      <c r="AJ171" s="688"/>
      <c r="AK171" s="688"/>
      <c r="AL171" s="688"/>
    </row>
    <row r="172" spans="2:50" s="6" customFormat="1" ht="10.5" customHeight="1" x14ac:dyDescent="0.15">
      <c r="B172" s="50"/>
      <c r="C172" s="688"/>
      <c r="D172" s="688"/>
      <c r="E172" s="688"/>
      <c r="F172" s="688"/>
      <c r="G172" s="688"/>
      <c r="H172" s="688"/>
      <c r="I172" s="688"/>
      <c r="J172" s="688"/>
      <c r="K172" s="688"/>
      <c r="L172" s="688"/>
      <c r="M172" s="688"/>
      <c r="N172" s="688"/>
      <c r="O172" s="688"/>
      <c r="P172" s="688"/>
      <c r="Q172" s="688"/>
      <c r="R172" s="688"/>
      <c r="S172" s="688"/>
      <c r="T172" s="688"/>
      <c r="U172" s="688"/>
      <c r="V172" s="688"/>
      <c r="W172" s="688"/>
      <c r="X172" s="688"/>
      <c r="Y172" s="688"/>
      <c r="Z172" s="688"/>
      <c r="AA172" s="688"/>
      <c r="AB172" s="688"/>
      <c r="AC172" s="688"/>
      <c r="AD172" s="688"/>
      <c r="AE172" s="688"/>
      <c r="AF172" s="688"/>
      <c r="AG172" s="688"/>
      <c r="AH172" s="688"/>
      <c r="AI172" s="688"/>
      <c r="AJ172" s="688"/>
      <c r="AK172" s="688"/>
      <c r="AL172" s="688"/>
    </row>
    <row r="173" spans="2:50" s="6" customFormat="1" ht="10.5" customHeight="1" x14ac:dyDescent="0.15">
      <c r="B173" s="50"/>
      <c r="C173" s="688"/>
      <c r="D173" s="688"/>
      <c r="E173" s="688"/>
      <c r="F173" s="688"/>
      <c r="G173" s="688"/>
      <c r="H173" s="688"/>
      <c r="I173" s="688"/>
      <c r="J173" s="688"/>
      <c r="K173" s="688"/>
      <c r="L173" s="688"/>
      <c r="M173" s="688"/>
      <c r="N173" s="688"/>
      <c r="O173" s="688"/>
      <c r="P173" s="688"/>
      <c r="Q173" s="688"/>
      <c r="R173" s="688"/>
      <c r="S173" s="688"/>
      <c r="T173" s="688"/>
      <c r="U173" s="688"/>
      <c r="V173" s="688"/>
      <c r="W173" s="688"/>
      <c r="X173" s="688"/>
      <c r="Y173" s="688"/>
      <c r="Z173" s="688"/>
      <c r="AA173" s="688"/>
      <c r="AB173" s="688"/>
      <c r="AC173" s="688"/>
      <c r="AD173" s="688"/>
      <c r="AE173" s="688"/>
      <c r="AF173" s="688"/>
      <c r="AG173" s="688"/>
      <c r="AH173" s="688"/>
      <c r="AI173" s="688"/>
      <c r="AJ173" s="688"/>
      <c r="AK173" s="688"/>
      <c r="AL173" s="688"/>
    </row>
    <row r="174" spans="2:50" s="6" customFormat="1" ht="10.5" customHeight="1" x14ac:dyDescent="0.15">
      <c r="B174" s="50"/>
      <c r="C174" s="705" t="s">
        <v>94</v>
      </c>
      <c r="D174" s="705"/>
      <c r="E174" s="705"/>
      <c r="F174" s="705"/>
      <c r="G174" s="705"/>
      <c r="H174" s="705"/>
      <c r="I174" s="705"/>
      <c r="J174" s="705"/>
      <c r="K174" s="705"/>
      <c r="L174" s="705"/>
      <c r="M174" s="705"/>
      <c r="N174" s="705"/>
      <c r="O174" s="705"/>
      <c r="P174" s="705"/>
      <c r="Q174" s="705"/>
      <c r="R174" s="705"/>
      <c r="S174" s="705"/>
      <c r="T174" s="705"/>
      <c r="U174" s="705"/>
      <c r="V174" s="705"/>
      <c r="W174" s="705"/>
      <c r="X174" s="705"/>
      <c r="Y174" s="705"/>
      <c r="Z174" s="705"/>
      <c r="AA174" s="705"/>
      <c r="AB174" s="705"/>
      <c r="AC174" s="705"/>
      <c r="AD174" s="705"/>
      <c r="AE174" s="705"/>
      <c r="AF174" s="705"/>
      <c r="AG174" s="705"/>
      <c r="AH174" s="705"/>
      <c r="AI174" s="705"/>
      <c r="AJ174" s="705"/>
      <c r="AK174" s="705"/>
      <c r="AL174" s="705"/>
    </row>
    <row r="175" spans="2:50" s="6" customFormat="1" ht="10.5" customHeight="1" x14ac:dyDescent="0.15">
      <c r="B175" s="52"/>
      <c r="C175" s="705"/>
      <c r="D175" s="705"/>
      <c r="E175" s="705"/>
      <c r="F175" s="705"/>
      <c r="G175" s="705"/>
      <c r="H175" s="705"/>
      <c r="I175" s="705"/>
      <c r="J175" s="705"/>
      <c r="K175" s="705"/>
      <c r="L175" s="705"/>
      <c r="M175" s="705"/>
      <c r="N175" s="705"/>
      <c r="O175" s="705"/>
      <c r="P175" s="705"/>
      <c r="Q175" s="705"/>
      <c r="R175" s="705"/>
      <c r="S175" s="705"/>
      <c r="T175" s="705"/>
      <c r="U175" s="705"/>
      <c r="V175" s="705"/>
      <c r="W175" s="705"/>
      <c r="X175" s="705"/>
      <c r="Y175" s="705"/>
      <c r="Z175" s="705"/>
      <c r="AA175" s="705"/>
      <c r="AB175" s="705"/>
      <c r="AC175" s="705"/>
      <c r="AD175" s="705"/>
      <c r="AE175" s="705"/>
      <c r="AF175" s="705"/>
      <c r="AG175" s="705"/>
      <c r="AH175" s="705"/>
      <c r="AI175" s="705"/>
      <c r="AJ175" s="705"/>
      <c r="AK175" s="705"/>
      <c r="AL175" s="705"/>
    </row>
    <row r="176" spans="2:50" s="6" customFormat="1" ht="10.5" customHeight="1" x14ac:dyDescent="0.15">
      <c r="B176" s="50"/>
      <c r="C176" s="705" t="s">
        <v>95</v>
      </c>
      <c r="D176" s="705"/>
      <c r="E176" s="705"/>
      <c r="F176" s="705"/>
      <c r="G176" s="705"/>
      <c r="H176" s="705"/>
      <c r="I176" s="705"/>
      <c r="J176" s="705"/>
      <c r="K176" s="705"/>
      <c r="L176" s="705"/>
      <c r="M176" s="705"/>
      <c r="N176" s="705"/>
      <c r="O176" s="705"/>
      <c r="P176" s="705"/>
      <c r="Q176" s="705"/>
      <c r="R176" s="705"/>
      <c r="S176" s="705"/>
      <c r="T176" s="705"/>
      <c r="U176" s="705"/>
      <c r="V176" s="705"/>
      <c r="W176" s="705"/>
      <c r="X176" s="705"/>
      <c r="Y176" s="705"/>
      <c r="Z176" s="705"/>
      <c r="AA176" s="705"/>
      <c r="AB176" s="705"/>
      <c r="AC176" s="705"/>
      <c r="AD176" s="705"/>
      <c r="AE176" s="705"/>
      <c r="AF176" s="705"/>
      <c r="AG176" s="705"/>
      <c r="AH176" s="705"/>
      <c r="AI176" s="705"/>
      <c r="AJ176" s="705"/>
      <c r="AK176" s="705"/>
      <c r="AL176" s="705"/>
    </row>
    <row r="177" spans="2:38" s="6" customFormat="1" ht="10.5" customHeight="1" x14ac:dyDescent="0.15">
      <c r="B177" s="52"/>
      <c r="C177" s="705"/>
      <c r="D177" s="705"/>
      <c r="E177" s="705"/>
      <c r="F177" s="705"/>
      <c r="G177" s="705"/>
      <c r="H177" s="705"/>
      <c r="I177" s="705"/>
      <c r="J177" s="705"/>
      <c r="K177" s="705"/>
      <c r="L177" s="705"/>
      <c r="M177" s="705"/>
      <c r="N177" s="705"/>
      <c r="O177" s="705"/>
      <c r="P177" s="705"/>
      <c r="Q177" s="705"/>
      <c r="R177" s="705"/>
      <c r="S177" s="705"/>
      <c r="T177" s="705"/>
      <c r="U177" s="705"/>
      <c r="V177" s="705"/>
      <c r="W177" s="705"/>
      <c r="X177" s="705"/>
      <c r="Y177" s="705"/>
      <c r="Z177" s="705"/>
      <c r="AA177" s="705"/>
      <c r="AB177" s="705"/>
      <c r="AC177" s="705"/>
      <c r="AD177" s="705"/>
      <c r="AE177" s="705"/>
      <c r="AF177" s="705"/>
      <c r="AG177" s="705"/>
      <c r="AH177" s="705"/>
      <c r="AI177" s="705"/>
      <c r="AJ177" s="705"/>
      <c r="AK177" s="705"/>
      <c r="AL177" s="705"/>
    </row>
    <row r="178" spans="2:38" s="6" customFormat="1" ht="6" customHeight="1" x14ac:dyDescent="0.15"/>
    <row r="179" spans="2:38" s="164" customFormat="1" ht="15" customHeight="1" x14ac:dyDescent="0.15">
      <c r="B179" s="166" t="s">
        <v>399</v>
      </c>
      <c r="AL179" s="183"/>
    </row>
    <row r="180" spans="2:38" s="6" customFormat="1" ht="15" customHeight="1" x14ac:dyDescent="0.15">
      <c r="B180" s="261" t="s">
        <v>337</v>
      </c>
      <c r="C180" s="278"/>
      <c r="D180" s="278"/>
      <c r="E180" s="278"/>
      <c r="F180" s="278"/>
      <c r="G180" s="278"/>
      <c r="H180" s="278"/>
      <c r="I180" s="278"/>
      <c r="J180" s="278"/>
      <c r="K180" s="262"/>
      <c r="L180" s="790" t="s">
        <v>338</v>
      </c>
      <c r="M180" s="791"/>
      <c r="N180" s="792"/>
      <c r="O180" s="326" t="s">
        <v>339</v>
      </c>
      <c r="P180" s="284"/>
      <c r="Q180" s="284"/>
      <c r="R180" s="284"/>
      <c r="S180" s="326" t="s">
        <v>340</v>
      </c>
      <c r="T180" s="284"/>
      <c r="U180" s="284"/>
      <c r="V180" s="284"/>
      <c r="W180" s="326" t="s">
        <v>341</v>
      </c>
      <c r="X180" s="284"/>
      <c r="Y180" s="284"/>
      <c r="Z180" s="284"/>
      <c r="AA180" s="326" t="s">
        <v>342</v>
      </c>
      <c r="AB180" s="284"/>
      <c r="AC180" s="284"/>
      <c r="AD180" s="284"/>
      <c r="AE180" s="326" t="s">
        <v>343</v>
      </c>
      <c r="AF180" s="326"/>
      <c r="AG180" s="326"/>
      <c r="AH180" s="326"/>
      <c r="AI180" s="326"/>
      <c r="AJ180" s="326"/>
      <c r="AK180" s="326"/>
      <c r="AL180" s="326"/>
    </row>
    <row r="181" spans="2:38" s="6" customFormat="1" ht="15" customHeight="1" x14ac:dyDescent="0.15">
      <c r="B181" s="263"/>
      <c r="C181" s="322"/>
      <c r="D181" s="322"/>
      <c r="E181" s="322"/>
      <c r="F181" s="322"/>
      <c r="G181" s="322"/>
      <c r="H181" s="322"/>
      <c r="I181" s="322"/>
      <c r="J181" s="322"/>
      <c r="K181" s="264"/>
      <c r="L181" s="398"/>
      <c r="M181" s="399"/>
      <c r="N181" s="400"/>
      <c r="O181" s="284"/>
      <c r="P181" s="284"/>
      <c r="Q181" s="284"/>
      <c r="R181" s="284"/>
      <c r="S181" s="284"/>
      <c r="T181" s="284"/>
      <c r="U181" s="284"/>
      <c r="V181" s="284"/>
      <c r="W181" s="284"/>
      <c r="X181" s="284"/>
      <c r="Y181" s="284"/>
      <c r="Z181" s="284"/>
      <c r="AA181" s="284"/>
      <c r="AB181" s="284"/>
      <c r="AC181" s="284"/>
      <c r="AD181" s="284"/>
      <c r="AE181" s="326"/>
      <c r="AF181" s="326"/>
      <c r="AG181" s="326"/>
      <c r="AH181" s="326"/>
      <c r="AI181" s="326"/>
      <c r="AJ181" s="326"/>
      <c r="AK181" s="326"/>
      <c r="AL181" s="326"/>
    </row>
    <row r="182" spans="2:38" s="6" customFormat="1" ht="13.5" customHeight="1" x14ac:dyDescent="0.15">
      <c r="B182" s="327" t="s">
        <v>33</v>
      </c>
      <c r="C182" s="473"/>
      <c r="D182" s="473"/>
      <c r="E182" s="473"/>
      <c r="F182" s="473"/>
      <c r="G182" s="473"/>
      <c r="H182" s="473"/>
      <c r="I182" s="473"/>
      <c r="J182" s="473"/>
      <c r="K182" s="473"/>
      <c r="L182" s="657"/>
      <c r="M182" s="661"/>
      <c r="N182" s="658"/>
      <c r="O182" s="657"/>
      <c r="P182" s="661"/>
      <c r="Q182" s="661"/>
      <c r="R182" s="658"/>
      <c r="S182" s="822"/>
      <c r="T182" s="822"/>
      <c r="U182" s="822"/>
      <c r="V182" s="822"/>
      <c r="W182" s="822"/>
      <c r="X182" s="822"/>
      <c r="Y182" s="822"/>
      <c r="Z182" s="822"/>
      <c r="AA182" s="822"/>
      <c r="AB182" s="822"/>
      <c r="AC182" s="822"/>
      <c r="AD182" s="822"/>
      <c r="AE182" s="326"/>
      <c r="AF182" s="326"/>
      <c r="AG182" s="326"/>
      <c r="AH182" s="326"/>
      <c r="AI182" s="326"/>
      <c r="AJ182" s="326"/>
      <c r="AK182" s="326"/>
      <c r="AL182" s="326"/>
    </row>
    <row r="183" spans="2:38" s="6" customFormat="1" ht="13.5" customHeight="1" x14ac:dyDescent="0.15">
      <c r="B183" s="823"/>
      <c r="C183" s="473"/>
      <c r="D183" s="473"/>
      <c r="E183" s="473"/>
      <c r="F183" s="473"/>
      <c r="G183" s="473"/>
      <c r="H183" s="473"/>
      <c r="I183" s="473"/>
      <c r="J183" s="473"/>
      <c r="K183" s="473"/>
      <c r="L183" s="659"/>
      <c r="M183" s="662"/>
      <c r="N183" s="660"/>
      <c r="O183" s="659"/>
      <c r="P183" s="662"/>
      <c r="Q183" s="662"/>
      <c r="R183" s="660"/>
      <c r="S183" s="822"/>
      <c r="T183" s="822"/>
      <c r="U183" s="822"/>
      <c r="V183" s="822"/>
      <c r="W183" s="822"/>
      <c r="X183" s="822"/>
      <c r="Y183" s="822"/>
      <c r="Z183" s="822"/>
      <c r="AA183" s="822"/>
      <c r="AB183" s="822"/>
      <c r="AC183" s="822"/>
      <c r="AD183" s="822"/>
      <c r="AE183" s="326"/>
      <c r="AF183" s="326"/>
      <c r="AG183" s="326"/>
      <c r="AH183" s="326"/>
      <c r="AI183" s="326"/>
      <c r="AJ183" s="326"/>
      <c r="AK183" s="326"/>
      <c r="AL183" s="326"/>
    </row>
    <row r="184" spans="2:38" s="6" customFormat="1" ht="13.5" customHeight="1" x14ac:dyDescent="0.15">
      <c r="B184" s="327" t="s">
        <v>34</v>
      </c>
      <c r="C184" s="473"/>
      <c r="D184" s="473"/>
      <c r="E184" s="473"/>
      <c r="F184" s="473"/>
      <c r="G184" s="473"/>
      <c r="H184" s="473"/>
      <c r="I184" s="473"/>
      <c r="J184" s="473"/>
      <c r="K184" s="473"/>
      <c r="L184" s="657"/>
      <c r="M184" s="661"/>
      <c r="N184" s="658"/>
      <c r="O184" s="822"/>
      <c r="P184" s="822"/>
      <c r="Q184" s="822"/>
      <c r="R184" s="822"/>
      <c r="S184" s="822"/>
      <c r="T184" s="822"/>
      <c r="U184" s="822"/>
      <c r="V184" s="822"/>
      <c r="W184" s="822"/>
      <c r="X184" s="822"/>
      <c r="Y184" s="822"/>
      <c r="Z184" s="822"/>
      <c r="AA184" s="822"/>
      <c r="AB184" s="822"/>
      <c r="AC184" s="822"/>
      <c r="AD184" s="822"/>
      <c r="AE184" s="326"/>
      <c r="AF184" s="326"/>
      <c r="AG184" s="326"/>
      <c r="AH184" s="326"/>
      <c r="AI184" s="326"/>
      <c r="AJ184" s="326"/>
      <c r="AK184" s="326"/>
      <c r="AL184" s="326"/>
    </row>
    <row r="185" spans="2:38" s="6" customFormat="1" ht="13.5" customHeight="1" x14ac:dyDescent="0.15">
      <c r="B185" s="823"/>
      <c r="C185" s="473"/>
      <c r="D185" s="473"/>
      <c r="E185" s="473"/>
      <c r="F185" s="473"/>
      <c r="G185" s="473"/>
      <c r="H185" s="473"/>
      <c r="I185" s="473"/>
      <c r="J185" s="473"/>
      <c r="K185" s="473"/>
      <c r="L185" s="659"/>
      <c r="M185" s="662"/>
      <c r="N185" s="660"/>
      <c r="O185" s="822"/>
      <c r="P185" s="822"/>
      <c r="Q185" s="822"/>
      <c r="R185" s="822"/>
      <c r="S185" s="822"/>
      <c r="T185" s="822"/>
      <c r="U185" s="822"/>
      <c r="V185" s="822"/>
      <c r="W185" s="822"/>
      <c r="X185" s="822"/>
      <c r="Y185" s="822"/>
      <c r="Z185" s="822"/>
      <c r="AA185" s="822"/>
      <c r="AB185" s="822"/>
      <c r="AC185" s="822"/>
      <c r="AD185" s="822"/>
      <c r="AE185" s="326"/>
      <c r="AF185" s="326"/>
      <c r="AG185" s="326"/>
      <c r="AH185" s="326"/>
      <c r="AI185" s="326"/>
      <c r="AJ185" s="326"/>
      <c r="AK185" s="326"/>
      <c r="AL185" s="326"/>
    </row>
    <row r="186" spans="2:38" s="6" customFormat="1" ht="13.5" customHeight="1" x14ac:dyDescent="0.15">
      <c r="B186" s="295" t="s">
        <v>344</v>
      </c>
      <c r="C186" s="296"/>
      <c r="D186" s="297"/>
      <c r="E186" s="292" t="s">
        <v>345</v>
      </c>
      <c r="F186" s="293"/>
      <c r="G186" s="293"/>
      <c r="H186" s="293"/>
      <c r="I186" s="293"/>
      <c r="J186" s="293"/>
      <c r="K186" s="293"/>
      <c r="L186" s="293"/>
      <c r="M186" s="293"/>
      <c r="N186" s="294"/>
      <c r="O186" s="819"/>
      <c r="P186" s="820"/>
      <c r="Q186" s="820"/>
      <c r="R186" s="821"/>
      <c r="S186" s="819"/>
      <c r="T186" s="820"/>
      <c r="U186" s="820"/>
      <c r="V186" s="821"/>
      <c r="W186" s="819"/>
      <c r="X186" s="820"/>
      <c r="Y186" s="820"/>
      <c r="Z186" s="821"/>
      <c r="AA186" s="819"/>
      <c r="AB186" s="820"/>
      <c r="AC186" s="820"/>
      <c r="AD186" s="821"/>
      <c r="AE186" s="816"/>
      <c r="AF186" s="817"/>
      <c r="AG186" s="817"/>
      <c r="AH186" s="817"/>
      <c r="AI186" s="817"/>
      <c r="AJ186" s="817"/>
      <c r="AK186" s="817"/>
      <c r="AL186" s="818"/>
    </row>
    <row r="187" spans="2:38" s="6" customFormat="1" ht="13.5" customHeight="1" x14ac:dyDescent="0.15">
      <c r="B187" s="298"/>
      <c r="C187" s="299"/>
      <c r="D187" s="300"/>
      <c r="E187" s="292" t="s">
        <v>346</v>
      </c>
      <c r="F187" s="293"/>
      <c r="G187" s="293"/>
      <c r="H187" s="293"/>
      <c r="I187" s="293"/>
      <c r="J187" s="293"/>
      <c r="K187" s="293"/>
      <c r="L187" s="293"/>
      <c r="M187" s="293"/>
      <c r="N187" s="294"/>
      <c r="O187" s="819"/>
      <c r="P187" s="820"/>
      <c r="Q187" s="820"/>
      <c r="R187" s="821"/>
      <c r="S187" s="819"/>
      <c r="T187" s="820"/>
      <c r="U187" s="820"/>
      <c r="V187" s="821"/>
      <c r="W187" s="819"/>
      <c r="X187" s="820"/>
      <c r="Y187" s="820"/>
      <c r="Z187" s="821"/>
      <c r="AA187" s="819"/>
      <c r="AB187" s="820"/>
      <c r="AC187" s="820"/>
      <c r="AD187" s="821"/>
      <c r="AE187" s="816"/>
      <c r="AF187" s="817"/>
      <c r="AG187" s="817"/>
      <c r="AH187" s="817"/>
      <c r="AI187" s="817"/>
      <c r="AJ187" s="817"/>
      <c r="AK187" s="817"/>
      <c r="AL187" s="818"/>
    </row>
    <row r="188" spans="2:38" s="6" customFormat="1" ht="13.5" customHeight="1" x14ac:dyDescent="0.15">
      <c r="B188" s="301"/>
      <c r="C188" s="302"/>
      <c r="D188" s="303"/>
      <c r="E188" s="292" t="s">
        <v>347</v>
      </c>
      <c r="F188" s="293"/>
      <c r="G188" s="293"/>
      <c r="H188" s="293"/>
      <c r="I188" s="293"/>
      <c r="J188" s="293"/>
      <c r="K188" s="293"/>
      <c r="L188" s="293"/>
      <c r="M188" s="293"/>
      <c r="N188" s="294"/>
      <c r="O188" s="819"/>
      <c r="P188" s="820"/>
      <c r="Q188" s="820"/>
      <c r="R188" s="821"/>
      <c r="S188" s="819"/>
      <c r="T188" s="820"/>
      <c r="U188" s="820"/>
      <c r="V188" s="821"/>
      <c r="W188" s="819"/>
      <c r="X188" s="820"/>
      <c r="Y188" s="820"/>
      <c r="Z188" s="821"/>
      <c r="AA188" s="819"/>
      <c r="AB188" s="820"/>
      <c r="AC188" s="820"/>
      <c r="AD188" s="821"/>
      <c r="AE188" s="816"/>
      <c r="AF188" s="817"/>
      <c r="AG188" s="817"/>
      <c r="AH188" s="817"/>
      <c r="AI188" s="817"/>
      <c r="AJ188" s="817"/>
      <c r="AK188" s="817"/>
      <c r="AL188" s="818"/>
    </row>
    <row r="189" spans="2:38" s="6" customFormat="1" ht="12" customHeight="1" x14ac:dyDescent="0.15">
      <c r="B189" s="272" t="s">
        <v>265</v>
      </c>
      <c r="C189" s="272"/>
      <c r="D189" s="813" t="s">
        <v>348</v>
      </c>
      <c r="E189" s="814"/>
      <c r="F189" s="814"/>
      <c r="G189" s="814"/>
      <c r="H189" s="814"/>
      <c r="I189" s="814"/>
      <c r="J189" s="814"/>
      <c r="K189" s="814"/>
      <c r="L189" s="814"/>
      <c r="M189" s="814"/>
      <c r="N189" s="814"/>
      <c r="O189" s="814"/>
      <c r="P189" s="814"/>
      <c r="Q189" s="814"/>
      <c r="R189" s="814"/>
      <c r="S189" s="814"/>
      <c r="T189" s="814"/>
      <c r="U189" s="814"/>
      <c r="V189" s="814"/>
      <c r="W189" s="814"/>
      <c r="X189" s="814"/>
      <c r="Y189" s="814"/>
      <c r="Z189" s="814"/>
      <c r="AA189" s="814"/>
      <c r="AB189" s="814"/>
      <c r="AC189" s="814"/>
      <c r="AD189" s="814"/>
      <c r="AE189" s="814"/>
      <c r="AF189" s="814"/>
      <c r="AG189" s="814"/>
      <c r="AH189" s="814"/>
      <c r="AI189" s="814"/>
      <c r="AJ189" s="814"/>
      <c r="AK189" s="814"/>
      <c r="AL189" s="814"/>
    </row>
    <row r="190" spans="2:38" s="6" customFormat="1" ht="12" customHeight="1" x14ac:dyDescent="0.15">
      <c r="B190" s="184"/>
      <c r="C190" s="185"/>
      <c r="D190" s="815"/>
      <c r="E190" s="815"/>
      <c r="F190" s="815"/>
      <c r="G190" s="815"/>
      <c r="H190" s="815"/>
      <c r="I190" s="815"/>
      <c r="J190" s="815"/>
      <c r="K190" s="815"/>
      <c r="L190" s="815"/>
      <c r="M190" s="815"/>
      <c r="N190" s="815"/>
      <c r="O190" s="815"/>
      <c r="P190" s="815"/>
      <c r="Q190" s="815"/>
      <c r="R190" s="815"/>
      <c r="S190" s="815"/>
      <c r="T190" s="815"/>
      <c r="U190" s="815"/>
      <c r="V190" s="815"/>
      <c r="W190" s="815"/>
      <c r="X190" s="815"/>
      <c r="Y190" s="815"/>
      <c r="Z190" s="815"/>
      <c r="AA190" s="815"/>
      <c r="AB190" s="815"/>
      <c r="AC190" s="815"/>
      <c r="AD190" s="815"/>
      <c r="AE190" s="815"/>
      <c r="AF190" s="815"/>
      <c r="AG190" s="815"/>
      <c r="AH190" s="815"/>
      <c r="AI190" s="815"/>
      <c r="AJ190" s="815"/>
      <c r="AK190" s="815"/>
      <c r="AL190" s="815"/>
    </row>
    <row r="191" spans="2:38" s="6" customFormat="1" ht="12" customHeight="1" x14ac:dyDescent="0.15">
      <c r="B191" s="184"/>
      <c r="C191" s="185"/>
      <c r="D191" s="815"/>
      <c r="E191" s="815"/>
      <c r="F191" s="815"/>
      <c r="G191" s="815"/>
      <c r="H191" s="815"/>
      <c r="I191" s="815"/>
      <c r="J191" s="815"/>
      <c r="K191" s="815"/>
      <c r="L191" s="815"/>
      <c r="M191" s="815"/>
      <c r="N191" s="815"/>
      <c r="O191" s="815"/>
      <c r="P191" s="815"/>
      <c r="Q191" s="815"/>
      <c r="R191" s="815"/>
      <c r="S191" s="815"/>
      <c r="T191" s="815"/>
      <c r="U191" s="815"/>
      <c r="V191" s="815"/>
      <c r="W191" s="815"/>
      <c r="X191" s="815"/>
      <c r="Y191" s="815"/>
      <c r="Z191" s="815"/>
      <c r="AA191" s="815"/>
      <c r="AB191" s="815"/>
      <c r="AC191" s="815"/>
      <c r="AD191" s="815"/>
      <c r="AE191" s="815"/>
      <c r="AF191" s="815"/>
      <c r="AG191" s="815"/>
      <c r="AH191" s="815"/>
      <c r="AI191" s="815"/>
      <c r="AJ191" s="815"/>
      <c r="AK191" s="815"/>
      <c r="AL191" s="815"/>
    </row>
    <row r="192" spans="2:38" s="6" customFormat="1" ht="8.25" customHeight="1" x14ac:dyDescent="0.15">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spans="2:38" s="164" customFormat="1" ht="15" customHeight="1" x14ac:dyDescent="0.15">
      <c r="B193" s="166" t="s">
        <v>400</v>
      </c>
    </row>
    <row r="194" spans="2:38" s="6" customFormat="1" ht="15" customHeight="1" x14ac:dyDescent="0.15">
      <c r="B194" s="261" t="s">
        <v>349</v>
      </c>
      <c r="C194" s="278"/>
      <c r="D194" s="278"/>
      <c r="E194" s="278"/>
      <c r="F194" s="278"/>
      <c r="G194" s="278"/>
      <c r="H194" s="278"/>
      <c r="I194" s="323" t="s">
        <v>350</v>
      </c>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L194" s="325"/>
    </row>
    <row r="195" spans="2:38" s="6" customFormat="1" ht="15" customHeight="1" x14ac:dyDescent="0.15">
      <c r="B195" s="265"/>
      <c r="C195" s="279"/>
      <c r="D195" s="279"/>
      <c r="E195" s="279"/>
      <c r="F195" s="279"/>
      <c r="G195" s="279"/>
      <c r="H195" s="279"/>
      <c r="I195" s="323" t="s">
        <v>351</v>
      </c>
      <c r="J195" s="324"/>
      <c r="K195" s="324"/>
      <c r="L195" s="324"/>
      <c r="M195" s="324"/>
      <c r="N195" s="324"/>
      <c r="O195" s="324"/>
      <c r="P195" s="324"/>
      <c r="Q195" s="324"/>
      <c r="R195" s="324"/>
      <c r="S195" s="324"/>
      <c r="T195" s="324"/>
      <c r="U195" s="324"/>
      <c r="V195" s="324"/>
      <c r="W195" s="324"/>
      <c r="X195" s="323" t="s">
        <v>352</v>
      </c>
      <c r="Y195" s="324"/>
      <c r="Z195" s="324"/>
      <c r="AA195" s="324"/>
      <c r="AB195" s="324"/>
      <c r="AC195" s="324"/>
      <c r="AD195" s="324"/>
      <c r="AE195" s="324"/>
      <c r="AF195" s="324"/>
      <c r="AG195" s="324"/>
      <c r="AH195" s="324"/>
      <c r="AI195" s="324"/>
      <c r="AJ195" s="324"/>
      <c r="AK195" s="324"/>
      <c r="AL195" s="325"/>
    </row>
    <row r="196" spans="2:38" s="6" customFormat="1" ht="12" customHeight="1" x14ac:dyDescent="0.15">
      <c r="B196" s="261" t="s">
        <v>353</v>
      </c>
      <c r="C196" s="278"/>
      <c r="D196" s="278"/>
      <c r="E196" s="278"/>
      <c r="F196" s="278"/>
      <c r="G196" s="278"/>
      <c r="H196" s="278"/>
      <c r="I196" s="657"/>
      <c r="J196" s="661"/>
      <c r="K196" s="661"/>
      <c r="L196" s="661"/>
      <c r="M196" s="661"/>
      <c r="N196" s="661"/>
      <c r="O196" s="661"/>
      <c r="P196" s="661"/>
      <c r="Q196" s="661"/>
      <c r="R196" s="661"/>
      <c r="S196" s="661"/>
      <c r="T196" s="661"/>
      <c r="U196" s="661"/>
      <c r="V196" s="661"/>
      <c r="W196" s="661"/>
      <c r="X196" s="657"/>
      <c r="Y196" s="661"/>
      <c r="Z196" s="661"/>
      <c r="AA196" s="661"/>
      <c r="AB196" s="661"/>
      <c r="AC196" s="661"/>
      <c r="AD196" s="661"/>
      <c r="AE196" s="661"/>
      <c r="AF196" s="661"/>
      <c r="AG196" s="661"/>
      <c r="AH196" s="661"/>
      <c r="AI196" s="661"/>
      <c r="AJ196" s="661"/>
      <c r="AK196" s="661"/>
      <c r="AL196" s="658"/>
    </row>
    <row r="197" spans="2:38" s="6" customFormat="1" ht="12" customHeight="1" x14ac:dyDescent="0.15">
      <c r="B197" s="265"/>
      <c r="C197" s="279"/>
      <c r="D197" s="279"/>
      <c r="E197" s="279"/>
      <c r="F197" s="279"/>
      <c r="G197" s="279"/>
      <c r="H197" s="279"/>
      <c r="I197" s="659"/>
      <c r="J197" s="662"/>
      <c r="K197" s="662"/>
      <c r="L197" s="662"/>
      <c r="M197" s="662"/>
      <c r="N197" s="662"/>
      <c r="O197" s="662"/>
      <c r="P197" s="662"/>
      <c r="Q197" s="662"/>
      <c r="R197" s="662"/>
      <c r="S197" s="662"/>
      <c r="T197" s="662"/>
      <c r="U197" s="662"/>
      <c r="V197" s="662"/>
      <c r="W197" s="662"/>
      <c r="X197" s="659"/>
      <c r="Y197" s="662"/>
      <c r="Z197" s="662"/>
      <c r="AA197" s="662"/>
      <c r="AB197" s="662"/>
      <c r="AC197" s="662"/>
      <c r="AD197" s="662"/>
      <c r="AE197" s="662"/>
      <c r="AF197" s="662"/>
      <c r="AG197" s="662"/>
      <c r="AH197" s="662"/>
      <c r="AI197" s="662"/>
      <c r="AJ197" s="662"/>
      <c r="AK197" s="662"/>
      <c r="AL197" s="660"/>
    </row>
    <row r="198" spans="2:38" s="6" customFormat="1" ht="12" customHeight="1" x14ac:dyDescent="0.15">
      <c r="B198" s="261" t="s">
        <v>354</v>
      </c>
      <c r="C198" s="278"/>
      <c r="D198" s="278"/>
      <c r="E198" s="278"/>
      <c r="F198" s="278"/>
      <c r="G198" s="278"/>
      <c r="H198" s="278"/>
      <c r="I198" s="657"/>
      <c r="J198" s="661"/>
      <c r="K198" s="661"/>
      <c r="L198" s="661"/>
      <c r="M198" s="661"/>
      <c r="N198" s="661"/>
      <c r="O198" s="661"/>
      <c r="P198" s="661"/>
      <c r="Q198" s="661"/>
      <c r="R198" s="661"/>
      <c r="S198" s="661"/>
      <c r="T198" s="661"/>
      <c r="U198" s="661"/>
      <c r="V198" s="661"/>
      <c r="W198" s="661"/>
      <c r="X198" s="657"/>
      <c r="Y198" s="661"/>
      <c r="Z198" s="661"/>
      <c r="AA198" s="661"/>
      <c r="AB198" s="661"/>
      <c r="AC198" s="661"/>
      <c r="AD198" s="661"/>
      <c r="AE198" s="661"/>
      <c r="AF198" s="661"/>
      <c r="AG198" s="661"/>
      <c r="AH198" s="661"/>
      <c r="AI198" s="661"/>
      <c r="AJ198" s="661"/>
      <c r="AK198" s="661"/>
      <c r="AL198" s="658"/>
    </row>
    <row r="199" spans="2:38" s="6" customFormat="1" ht="12" customHeight="1" x14ac:dyDescent="0.15">
      <c r="B199" s="265"/>
      <c r="C199" s="279"/>
      <c r="D199" s="279"/>
      <c r="E199" s="279"/>
      <c r="F199" s="279"/>
      <c r="G199" s="279"/>
      <c r="H199" s="279"/>
      <c r="I199" s="659"/>
      <c r="J199" s="662"/>
      <c r="K199" s="662"/>
      <c r="L199" s="662"/>
      <c r="M199" s="662"/>
      <c r="N199" s="662"/>
      <c r="O199" s="662"/>
      <c r="P199" s="662"/>
      <c r="Q199" s="662"/>
      <c r="R199" s="662"/>
      <c r="S199" s="662"/>
      <c r="T199" s="662"/>
      <c r="U199" s="662"/>
      <c r="V199" s="662"/>
      <c r="W199" s="662"/>
      <c r="X199" s="659"/>
      <c r="Y199" s="662"/>
      <c r="Z199" s="662"/>
      <c r="AA199" s="662"/>
      <c r="AB199" s="662"/>
      <c r="AC199" s="662"/>
      <c r="AD199" s="662"/>
      <c r="AE199" s="662"/>
      <c r="AF199" s="662"/>
      <c r="AG199" s="662"/>
      <c r="AH199" s="662"/>
      <c r="AI199" s="662"/>
      <c r="AJ199" s="662"/>
      <c r="AK199" s="662"/>
      <c r="AL199" s="660"/>
    </row>
    <row r="200" spans="2:38" s="6" customFormat="1" ht="12" customHeight="1" x14ac:dyDescent="0.15">
      <c r="B200" s="261" t="s">
        <v>355</v>
      </c>
      <c r="C200" s="278"/>
      <c r="D200" s="278"/>
      <c r="E200" s="278"/>
      <c r="F200" s="278"/>
      <c r="G200" s="278"/>
      <c r="H200" s="278"/>
      <c r="I200" s="657"/>
      <c r="J200" s="661"/>
      <c r="K200" s="661"/>
      <c r="L200" s="661"/>
      <c r="M200" s="661"/>
      <c r="N200" s="661"/>
      <c r="O200" s="661"/>
      <c r="P200" s="661"/>
      <c r="Q200" s="661"/>
      <c r="R200" s="661"/>
      <c r="S200" s="661"/>
      <c r="T200" s="661"/>
      <c r="U200" s="661"/>
      <c r="V200" s="661"/>
      <c r="W200" s="661"/>
      <c r="X200" s="657"/>
      <c r="Y200" s="661"/>
      <c r="Z200" s="661"/>
      <c r="AA200" s="661"/>
      <c r="AB200" s="661"/>
      <c r="AC200" s="661"/>
      <c r="AD200" s="661"/>
      <c r="AE200" s="661"/>
      <c r="AF200" s="661"/>
      <c r="AG200" s="661"/>
      <c r="AH200" s="661"/>
      <c r="AI200" s="661"/>
      <c r="AJ200" s="661"/>
      <c r="AK200" s="661"/>
      <c r="AL200" s="658"/>
    </row>
    <row r="201" spans="2:38" s="6" customFormat="1" ht="12" customHeight="1" x14ac:dyDescent="0.15">
      <c r="B201" s="265"/>
      <c r="C201" s="279"/>
      <c r="D201" s="279"/>
      <c r="E201" s="279"/>
      <c r="F201" s="279"/>
      <c r="G201" s="279"/>
      <c r="H201" s="279"/>
      <c r="I201" s="659"/>
      <c r="J201" s="662"/>
      <c r="K201" s="662"/>
      <c r="L201" s="662"/>
      <c r="M201" s="662"/>
      <c r="N201" s="662"/>
      <c r="O201" s="662"/>
      <c r="P201" s="662"/>
      <c r="Q201" s="662"/>
      <c r="R201" s="662"/>
      <c r="S201" s="662"/>
      <c r="T201" s="662"/>
      <c r="U201" s="662"/>
      <c r="V201" s="662"/>
      <c r="W201" s="662"/>
      <c r="X201" s="659"/>
      <c r="Y201" s="662"/>
      <c r="Z201" s="662"/>
      <c r="AA201" s="662"/>
      <c r="AB201" s="662"/>
      <c r="AC201" s="662"/>
      <c r="AD201" s="662"/>
      <c r="AE201" s="662"/>
      <c r="AF201" s="662"/>
      <c r="AG201" s="662"/>
      <c r="AH201" s="662"/>
      <c r="AI201" s="662"/>
      <c r="AJ201" s="662"/>
      <c r="AK201" s="662"/>
      <c r="AL201" s="660"/>
    </row>
    <row r="202" spans="2:38" s="6" customFormat="1" ht="12" customHeight="1" x14ac:dyDescent="0.15">
      <c r="B202" s="261" t="s">
        <v>356</v>
      </c>
      <c r="C202" s="278"/>
      <c r="D202" s="278"/>
      <c r="E202" s="278"/>
      <c r="F202" s="278"/>
      <c r="G202" s="278"/>
      <c r="H202" s="278"/>
      <c r="I202" s="657"/>
      <c r="J202" s="661"/>
      <c r="K202" s="661"/>
      <c r="L202" s="661"/>
      <c r="M202" s="661"/>
      <c r="N202" s="661"/>
      <c r="O202" s="661"/>
      <c r="P202" s="661"/>
      <c r="Q202" s="661"/>
      <c r="R202" s="661"/>
      <c r="S202" s="661"/>
      <c r="T202" s="661"/>
      <c r="U202" s="661"/>
      <c r="V202" s="661"/>
      <c r="W202" s="661"/>
      <c r="X202" s="657"/>
      <c r="Y202" s="661"/>
      <c r="Z202" s="661"/>
      <c r="AA202" s="661"/>
      <c r="AB202" s="661"/>
      <c r="AC202" s="661"/>
      <c r="AD202" s="661"/>
      <c r="AE202" s="661"/>
      <c r="AF202" s="661"/>
      <c r="AG202" s="661"/>
      <c r="AH202" s="661"/>
      <c r="AI202" s="661"/>
      <c r="AJ202" s="661"/>
      <c r="AK202" s="661"/>
      <c r="AL202" s="658"/>
    </row>
    <row r="203" spans="2:38" s="6" customFormat="1" ht="12" customHeight="1" x14ac:dyDescent="0.15">
      <c r="B203" s="265"/>
      <c r="C203" s="279"/>
      <c r="D203" s="279"/>
      <c r="E203" s="279"/>
      <c r="F203" s="279"/>
      <c r="G203" s="279"/>
      <c r="H203" s="279"/>
      <c r="I203" s="659"/>
      <c r="J203" s="662"/>
      <c r="K203" s="662"/>
      <c r="L203" s="662"/>
      <c r="M203" s="662"/>
      <c r="N203" s="662"/>
      <c r="O203" s="662"/>
      <c r="P203" s="662"/>
      <c r="Q203" s="662"/>
      <c r="R203" s="662"/>
      <c r="S203" s="662"/>
      <c r="T203" s="662"/>
      <c r="U203" s="662"/>
      <c r="V203" s="662"/>
      <c r="W203" s="662"/>
      <c r="X203" s="659"/>
      <c r="Y203" s="662"/>
      <c r="Z203" s="662"/>
      <c r="AA203" s="662"/>
      <c r="AB203" s="662"/>
      <c r="AC203" s="662"/>
      <c r="AD203" s="662"/>
      <c r="AE203" s="662"/>
      <c r="AF203" s="662"/>
      <c r="AG203" s="662"/>
      <c r="AH203" s="662"/>
      <c r="AI203" s="662"/>
      <c r="AJ203" s="662"/>
      <c r="AK203" s="662"/>
      <c r="AL203" s="660"/>
    </row>
    <row r="204" spans="2:38" s="6" customFormat="1" ht="12" customHeight="1" x14ac:dyDescent="0.15">
      <c r="B204" s="261" t="s">
        <v>357</v>
      </c>
      <c r="C204" s="278"/>
      <c r="D204" s="278"/>
      <c r="E204" s="278"/>
      <c r="F204" s="278"/>
      <c r="G204" s="278"/>
      <c r="H204" s="278"/>
      <c r="I204" s="261"/>
      <c r="J204" s="278"/>
      <c r="K204" s="278" t="s">
        <v>358</v>
      </c>
      <c r="L204" s="278"/>
      <c r="M204" s="278"/>
      <c r="N204" s="278"/>
      <c r="O204" s="809" t="s">
        <v>359</v>
      </c>
      <c r="P204" s="809"/>
      <c r="Q204" s="809"/>
      <c r="R204" s="809"/>
      <c r="S204" s="809"/>
      <c r="T204" s="809"/>
      <c r="U204" s="186"/>
      <c r="V204" s="186"/>
      <c r="W204" s="186"/>
      <c r="X204" s="261"/>
      <c r="Y204" s="278"/>
      <c r="Z204" s="278" t="s">
        <v>358</v>
      </c>
      <c r="AA204" s="278"/>
      <c r="AB204" s="278"/>
      <c r="AC204" s="278"/>
      <c r="AD204" s="809" t="s">
        <v>359</v>
      </c>
      <c r="AE204" s="809"/>
      <c r="AF204" s="809"/>
      <c r="AG204" s="809"/>
      <c r="AH204" s="809"/>
      <c r="AI204" s="809"/>
      <c r="AJ204" s="186"/>
      <c r="AK204" s="186"/>
      <c r="AL204" s="187"/>
    </row>
    <row r="205" spans="2:38" s="6" customFormat="1" ht="12" customHeight="1" x14ac:dyDescent="0.15">
      <c r="B205" s="265"/>
      <c r="C205" s="279"/>
      <c r="D205" s="279"/>
      <c r="E205" s="279"/>
      <c r="F205" s="279"/>
      <c r="G205" s="279"/>
      <c r="H205" s="279"/>
      <c r="I205" s="265"/>
      <c r="J205" s="279"/>
      <c r="K205" s="279"/>
      <c r="L205" s="279"/>
      <c r="M205" s="279"/>
      <c r="N205" s="279"/>
      <c r="O205" s="810"/>
      <c r="P205" s="810"/>
      <c r="Q205" s="810"/>
      <c r="R205" s="810"/>
      <c r="S205" s="810"/>
      <c r="T205" s="810"/>
      <c r="U205" s="188"/>
      <c r="V205" s="188"/>
      <c r="W205" s="188"/>
      <c r="X205" s="265"/>
      <c r="Y205" s="279"/>
      <c r="Z205" s="279"/>
      <c r="AA205" s="279"/>
      <c r="AB205" s="279"/>
      <c r="AC205" s="279"/>
      <c r="AD205" s="810"/>
      <c r="AE205" s="810"/>
      <c r="AF205" s="810"/>
      <c r="AG205" s="810"/>
      <c r="AH205" s="810"/>
      <c r="AI205" s="810"/>
      <c r="AJ205" s="188"/>
      <c r="AK205" s="188"/>
      <c r="AL205" s="189"/>
    </row>
    <row r="206" spans="2:38" s="6" customFormat="1" ht="12" customHeight="1" x14ac:dyDescent="0.15">
      <c r="B206" s="295" t="s">
        <v>360</v>
      </c>
      <c r="C206" s="296"/>
      <c r="D206" s="296"/>
      <c r="E206" s="296"/>
      <c r="F206" s="296"/>
      <c r="G206" s="296"/>
      <c r="H206" s="296"/>
      <c r="I206" s="261"/>
      <c r="J206" s="278"/>
      <c r="K206" s="3" t="s">
        <v>13</v>
      </c>
      <c r="L206" s="350" t="s">
        <v>361</v>
      </c>
      <c r="M206" s="350"/>
      <c r="N206" s="350"/>
      <c r="O206" s="350"/>
      <c r="P206" s="350"/>
      <c r="Q206" s="350"/>
      <c r="R206" s="350"/>
      <c r="S206" s="350"/>
      <c r="T206" s="350"/>
      <c r="U206" s="350"/>
      <c r="V206" s="350"/>
      <c r="W206" s="351"/>
      <c r="X206" s="280"/>
      <c r="Y206" s="281"/>
      <c r="Z206" s="157" t="s">
        <v>13</v>
      </c>
      <c r="AA206" s="350" t="s">
        <v>361</v>
      </c>
      <c r="AB206" s="350"/>
      <c r="AC206" s="350"/>
      <c r="AD206" s="350"/>
      <c r="AE206" s="350"/>
      <c r="AF206" s="350"/>
      <c r="AG206" s="350"/>
      <c r="AH206" s="350"/>
      <c r="AI206" s="350"/>
      <c r="AJ206" s="350"/>
      <c r="AK206" s="350"/>
      <c r="AL206" s="351"/>
    </row>
    <row r="207" spans="2:38" s="6" customFormat="1" ht="12" customHeight="1" x14ac:dyDescent="0.15">
      <c r="B207" s="301"/>
      <c r="C207" s="302"/>
      <c r="D207" s="302"/>
      <c r="E207" s="302"/>
      <c r="F207" s="302"/>
      <c r="G207" s="302"/>
      <c r="H207" s="302"/>
      <c r="I207" s="265"/>
      <c r="J207" s="279"/>
      <c r="K207" s="4" t="s">
        <v>13</v>
      </c>
      <c r="L207" s="811" t="s">
        <v>362</v>
      </c>
      <c r="M207" s="811"/>
      <c r="N207" s="811"/>
      <c r="O207" s="811"/>
      <c r="P207" s="811"/>
      <c r="Q207" s="811"/>
      <c r="R207" s="811"/>
      <c r="S207" s="811"/>
      <c r="T207" s="811"/>
      <c r="U207" s="811"/>
      <c r="V207" s="811"/>
      <c r="W207" s="812"/>
      <c r="X207" s="285"/>
      <c r="Y207" s="286"/>
      <c r="Z207" s="158" t="s">
        <v>13</v>
      </c>
      <c r="AA207" s="811" t="s">
        <v>362</v>
      </c>
      <c r="AB207" s="811"/>
      <c r="AC207" s="811"/>
      <c r="AD207" s="811"/>
      <c r="AE207" s="811"/>
      <c r="AF207" s="811"/>
      <c r="AG207" s="811"/>
      <c r="AH207" s="811"/>
      <c r="AI207" s="811"/>
      <c r="AJ207" s="811"/>
      <c r="AK207" s="811"/>
      <c r="AL207" s="812"/>
    </row>
    <row r="208" spans="2:38" s="6" customFormat="1" ht="13.5" customHeight="1" x14ac:dyDescent="0.15">
      <c r="B208" s="278" t="s">
        <v>265</v>
      </c>
      <c r="C208" s="278"/>
      <c r="D208" s="6" t="s">
        <v>363</v>
      </c>
    </row>
    <row r="209" spans="2:39" s="6" customFormat="1" ht="13.5" customHeight="1" x14ac:dyDescent="0.15">
      <c r="D209" s="170" t="s">
        <v>364</v>
      </c>
    </row>
    <row r="210" spans="2:39" s="6" customFormat="1" ht="8.25" customHeight="1" x14ac:dyDescent="0.15">
      <c r="B210" s="170"/>
    </row>
    <row r="211" spans="2:39" s="6" customFormat="1" ht="15" customHeight="1" x14ac:dyDescent="0.15">
      <c r="B211" s="166" t="s">
        <v>401</v>
      </c>
    </row>
    <row r="212" spans="2:39" s="6" customFormat="1" ht="15" customHeight="1" x14ac:dyDescent="0.15">
      <c r="B212" s="166" t="s">
        <v>365</v>
      </c>
      <c r="H212" s="166" t="s">
        <v>366</v>
      </c>
    </row>
    <row r="213" spans="2:39" s="6" customFormat="1" ht="15" customHeight="1" x14ac:dyDescent="0.15">
      <c r="B213" s="261" t="s">
        <v>13</v>
      </c>
      <c r="C213" s="278"/>
      <c r="D213" s="278"/>
      <c r="E213" s="278"/>
      <c r="F213" s="262"/>
      <c r="H213" s="284" t="s">
        <v>164</v>
      </c>
      <c r="I213" s="284"/>
      <c r="J213" s="284"/>
      <c r="K213" s="284"/>
      <c r="L213" s="284" t="s">
        <v>158</v>
      </c>
      <c r="M213" s="284"/>
      <c r="N213" s="284"/>
      <c r="O213" s="284"/>
      <c r="P213" s="284"/>
      <c r="Q213" s="284"/>
      <c r="R213" s="261" t="s">
        <v>367</v>
      </c>
      <c r="S213" s="278"/>
      <c r="T213" s="278"/>
      <c r="U213" s="262"/>
      <c r="V213" s="261" t="s">
        <v>368</v>
      </c>
      <c r="W213" s="278"/>
      <c r="X213" s="278"/>
      <c r="Y213" s="278"/>
      <c r="Z213" s="278"/>
      <c r="AA213" s="278"/>
      <c r="AB213" s="278"/>
      <c r="AC213" s="262"/>
      <c r="AD213" s="326" t="s">
        <v>369</v>
      </c>
      <c r="AE213" s="284"/>
      <c r="AF213" s="284"/>
      <c r="AG213" s="284"/>
      <c r="AH213" s="284"/>
      <c r="AI213" s="326" t="s">
        <v>370</v>
      </c>
      <c r="AJ213" s="284"/>
      <c r="AK213" s="284"/>
      <c r="AL213" s="284"/>
      <c r="AM213" s="190"/>
    </row>
    <row r="214" spans="2:39" s="6" customFormat="1" ht="15" customHeight="1" x14ac:dyDescent="0.15">
      <c r="B214" s="263"/>
      <c r="C214" s="322"/>
      <c r="D214" s="322"/>
      <c r="E214" s="322"/>
      <c r="F214" s="264"/>
      <c r="H214" s="284"/>
      <c r="I214" s="284"/>
      <c r="J214" s="284"/>
      <c r="K214" s="284"/>
      <c r="L214" s="284"/>
      <c r="M214" s="284"/>
      <c r="N214" s="284"/>
      <c r="O214" s="284"/>
      <c r="P214" s="284"/>
      <c r="Q214" s="284"/>
      <c r="R214" s="265"/>
      <c r="S214" s="279"/>
      <c r="T214" s="279"/>
      <c r="U214" s="266"/>
      <c r="V214" s="265"/>
      <c r="W214" s="279"/>
      <c r="X214" s="279"/>
      <c r="Y214" s="279"/>
      <c r="Z214" s="279"/>
      <c r="AA214" s="279"/>
      <c r="AB214" s="279"/>
      <c r="AC214" s="266"/>
      <c r="AD214" s="284"/>
      <c r="AE214" s="284"/>
      <c r="AF214" s="284"/>
      <c r="AG214" s="284"/>
      <c r="AH214" s="284"/>
      <c r="AI214" s="284"/>
      <c r="AJ214" s="284"/>
      <c r="AK214" s="284"/>
      <c r="AL214" s="284"/>
      <c r="AM214" s="190"/>
    </row>
    <row r="215" spans="2:39" s="6" customFormat="1" ht="13.5" customHeight="1" x14ac:dyDescent="0.15">
      <c r="B215" s="263"/>
      <c r="C215" s="322"/>
      <c r="D215" s="322"/>
      <c r="E215" s="322"/>
      <c r="F215" s="264"/>
      <c r="H215" s="284"/>
      <c r="I215" s="284"/>
      <c r="J215" s="284"/>
      <c r="K215" s="284"/>
      <c r="L215" s="326"/>
      <c r="M215" s="326"/>
      <c r="N215" s="326"/>
      <c r="O215" s="326"/>
      <c r="P215" s="326"/>
      <c r="Q215" s="326"/>
      <c r="R215" s="807"/>
      <c r="S215" s="282"/>
      <c r="T215" s="282"/>
      <c r="U215" s="283"/>
      <c r="V215" s="807"/>
      <c r="W215" s="282"/>
      <c r="X215" s="282"/>
      <c r="Y215" s="282"/>
      <c r="Z215" s="282"/>
      <c r="AA215" s="282"/>
      <c r="AB215" s="282"/>
      <c r="AC215" s="283"/>
      <c r="AD215" s="268"/>
      <c r="AE215" s="268"/>
      <c r="AF215" s="268"/>
      <c r="AG215" s="268"/>
      <c r="AH215" s="268"/>
      <c r="AI215" s="268"/>
      <c r="AJ215" s="268"/>
      <c r="AK215" s="268"/>
      <c r="AL215" s="268"/>
      <c r="AM215" s="190"/>
    </row>
    <row r="216" spans="2:39" s="6" customFormat="1" ht="13.5" customHeight="1" x14ac:dyDescent="0.15">
      <c r="B216" s="265"/>
      <c r="C216" s="279"/>
      <c r="D216" s="279"/>
      <c r="E216" s="279"/>
      <c r="F216" s="266"/>
      <c r="H216" s="284"/>
      <c r="I216" s="284"/>
      <c r="J216" s="284"/>
      <c r="K216" s="284"/>
      <c r="L216" s="326"/>
      <c r="M216" s="326"/>
      <c r="N216" s="326"/>
      <c r="O216" s="326"/>
      <c r="P216" s="326"/>
      <c r="Q216" s="326"/>
      <c r="R216" s="808"/>
      <c r="S216" s="287"/>
      <c r="T216" s="287"/>
      <c r="U216" s="288"/>
      <c r="V216" s="808"/>
      <c r="W216" s="287"/>
      <c r="X216" s="287"/>
      <c r="Y216" s="287"/>
      <c r="Z216" s="287"/>
      <c r="AA216" s="287"/>
      <c r="AB216" s="287"/>
      <c r="AC216" s="288"/>
      <c r="AD216" s="268"/>
      <c r="AE216" s="268"/>
      <c r="AF216" s="268"/>
      <c r="AG216" s="268"/>
      <c r="AH216" s="268"/>
      <c r="AI216" s="268"/>
      <c r="AJ216" s="268"/>
      <c r="AK216" s="268"/>
      <c r="AL216" s="268"/>
      <c r="AM216" s="190"/>
    </row>
    <row r="217" spans="2:39" s="6" customFormat="1" ht="13.5" customHeight="1" x14ac:dyDescent="0.15">
      <c r="B217" s="278" t="s">
        <v>296</v>
      </c>
      <c r="C217" s="278"/>
      <c r="D217" s="176" t="s">
        <v>371</v>
      </c>
      <c r="E217" s="176"/>
      <c r="F217" s="23"/>
      <c r="H217" s="23"/>
      <c r="I217" s="23"/>
      <c r="J217" s="23"/>
      <c r="K217" s="23"/>
      <c r="L217" s="156"/>
      <c r="M217" s="156"/>
      <c r="N217" s="156"/>
      <c r="O217" s="156"/>
      <c r="P217" s="156"/>
      <c r="Q217" s="156"/>
      <c r="R217" s="170"/>
      <c r="S217" s="170"/>
      <c r="T217" s="170"/>
      <c r="U217" s="170"/>
      <c r="V217" s="170"/>
      <c r="W217" s="170"/>
      <c r="X217" s="170"/>
      <c r="Y217" s="170"/>
      <c r="Z217" s="170"/>
      <c r="AA217" s="170"/>
      <c r="AB217" s="170"/>
      <c r="AC217" s="170"/>
      <c r="AD217" s="176"/>
      <c r="AE217" s="176"/>
      <c r="AF217" s="176"/>
      <c r="AG217" s="176"/>
      <c r="AH217" s="176"/>
      <c r="AI217" s="176"/>
      <c r="AJ217" s="176"/>
      <c r="AK217" s="176"/>
      <c r="AL217" s="176"/>
      <c r="AM217" s="176"/>
    </row>
    <row r="218" spans="2:39" s="6" customFormat="1" ht="6.75" customHeight="1" x14ac:dyDescent="0.15">
      <c r="B218" s="170"/>
    </row>
    <row r="219" spans="2:39" s="6" customFormat="1" ht="11.25" x14ac:dyDescent="0.15">
      <c r="B219" s="166" t="s">
        <v>372</v>
      </c>
    </row>
    <row r="220" spans="2:39" s="6" customFormat="1" ht="15" customHeight="1" x14ac:dyDescent="0.15">
      <c r="B220" s="261" t="s">
        <v>164</v>
      </c>
      <c r="C220" s="278"/>
      <c r="D220" s="284" t="s">
        <v>373</v>
      </c>
      <c r="E220" s="284"/>
      <c r="F220" s="284"/>
      <c r="G220" s="284"/>
      <c r="H220" s="284"/>
      <c r="I220" s="284"/>
      <c r="J220" s="284"/>
      <c r="K220" s="284"/>
      <c r="L220" s="284"/>
      <c r="M220" s="326" t="s">
        <v>339</v>
      </c>
      <c r="N220" s="284"/>
      <c r="O220" s="284"/>
      <c r="P220" s="284"/>
      <c r="Q220" s="326" t="s">
        <v>340</v>
      </c>
      <c r="R220" s="284"/>
      <c r="S220" s="284"/>
      <c r="T220" s="284"/>
      <c r="U220" s="326" t="s">
        <v>341</v>
      </c>
      <c r="V220" s="284"/>
      <c r="W220" s="284"/>
      <c r="X220" s="284"/>
      <c r="Y220" s="326" t="s">
        <v>374</v>
      </c>
      <c r="Z220" s="284"/>
      <c r="AA220" s="284"/>
      <c r="AB220" s="284"/>
      <c r="AC220" s="326" t="s">
        <v>375</v>
      </c>
      <c r="AD220" s="284"/>
      <c r="AE220" s="284"/>
      <c r="AF220" s="284"/>
      <c r="AG220" s="326" t="s">
        <v>376</v>
      </c>
      <c r="AH220" s="284"/>
      <c r="AI220" s="284"/>
      <c r="AJ220" s="284"/>
      <c r="AK220" s="261" t="s">
        <v>82</v>
      </c>
      <c r="AL220" s="262"/>
    </row>
    <row r="221" spans="2:39" s="6" customFormat="1" ht="15" customHeight="1" x14ac:dyDescent="0.15">
      <c r="B221" s="265"/>
      <c r="C221" s="279"/>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65"/>
      <c r="AL221" s="266"/>
    </row>
    <row r="222" spans="2:39" s="6" customFormat="1" ht="15" customHeight="1" x14ac:dyDescent="0.15">
      <c r="B222" s="261"/>
      <c r="C222" s="278"/>
      <c r="D222" s="326"/>
      <c r="E222" s="326"/>
      <c r="F222" s="326"/>
      <c r="G222" s="326"/>
      <c r="H222" s="326"/>
      <c r="I222" s="326"/>
      <c r="J222" s="326"/>
      <c r="K222" s="326"/>
      <c r="L222" s="326"/>
      <c r="M222" s="657"/>
      <c r="N222" s="661"/>
      <c r="O222" s="661"/>
      <c r="P222" s="658"/>
      <c r="Q222" s="657"/>
      <c r="R222" s="661"/>
      <c r="S222" s="661"/>
      <c r="T222" s="658"/>
      <c r="U222" s="657"/>
      <c r="V222" s="661"/>
      <c r="W222" s="661"/>
      <c r="X222" s="658"/>
      <c r="Y222" s="657"/>
      <c r="Z222" s="661"/>
      <c r="AA222" s="661"/>
      <c r="AB222" s="658"/>
      <c r="AC222" s="657"/>
      <c r="AD222" s="661"/>
      <c r="AE222" s="661"/>
      <c r="AF222" s="658"/>
      <c r="AG222" s="657"/>
      <c r="AH222" s="661"/>
      <c r="AI222" s="661"/>
      <c r="AJ222" s="658"/>
      <c r="AK222" s="261"/>
      <c r="AL222" s="262"/>
    </row>
    <row r="223" spans="2:39" s="6" customFormat="1" ht="15" customHeight="1" x14ac:dyDescent="0.15">
      <c r="B223" s="265"/>
      <c r="C223" s="279"/>
      <c r="D223" s="326"/>
      <c r="E223" s="326"/>
      <c r="F223" s="326"/>
      <c r="G223" s="326"/>
      <c r="H223" s="326"/>
      <c r="I223" s="326"/>
      <c r="J223" s="326"/>
      <c r="K223" s="326"/>
      <c r="L223" s="326"/>
      <c r="M223" s="659"/>
      <c r="N223" s="662"/>
      <c r="O223" s="662"/>
      <c r="P223" s="660"/>
      <c r="Q223" s="804"/>
      <c r="R223" s="805"/>
      <c r="S223" s="805"/>
      <c r="T223" s="806"/>
      <c r="U223" s="804"/>
      <c r="V223" s="805"/>
      <c r="W223" s="805"/>
      <c r="X223" s="806"/>
      <c r="Y223" s="804"/>
      <c r="Z223" s="805"/>
      <c r="AA223" s="805"/>
      <c r="AB223" s="806"/>
      <c r="AC223" s="804"/>
      <c r="AD223" s="805"/>
      <c r="AE223" s="805"/>
      <c r="AF223" s="806"/>
      <c r="AG223" s="804"/>
      <c r="AH223" s="805"/>
      <c r="AI223" s="805"/>
      <c r="AJ223" s="806"/>
      <c r="AK223" s="265"/>
      <c r="AL223" s="266"/>
    </row>
    <row r="224" spans="2:39" s="6" customFormat="1" ht="15" customHeight="1" x14ac:dyDescent="0.15">
      <c r="B224" s="261"/>
      <c r="C224" s="278"/>
      <c r="D224" s="326"/>
      <c r="E224" s="326"/>
      <c r="F224" s="326"/>
      <c r="G224" s="326"/>
      <c r="H224" s="326"/>
      <c r="I224" s="326"/>
      <c r="J224" s="326"/>
      <c r="K224" s="326"/>
      <c r="L224" s="326"/>
      <c r="M224" s="657"/>
      <c r="N224" s="661"/>
      <c r="O224" s="661"/>
      <c r="P224" s="658"/>
      <c r="Q224" s="657"/>
      <c r="R224" s="661"/>
      <c r="S224" s="661"/>
      <c r="T224" s="658"/>
      <c r="U224" s="657"/>
      <c r="V224" s="661"/>
      <c r="W224" s="661"/>
      <c r="X224" s="658"/>
      <c r="Y224" s="657"/>
      <c r="Z224" s="661"/>
      <c r="AA224" s="661"/>
      <c r="AB224" s="658"/>
      <c r="AC224" s="657"/>
      <c r="AD224" s="661"/>
      <c r="AE224" s="661"/>
      <c r="AF224" s="658"/>
      <c r="AG224" s="657"/>
      <c r="AH224" s="661"/>
      <c r="AI224" s="661"/>
      <c r="AJ224" s="658"/>
      <c r="AK224" s="261"/>
      <c r="AL224" s="262"/>
    </row>
    <row r="225" spans="2:38" s="6" customFormat="1" ht="15" customHeight="1" x14ac:dyDescent="0.15">
      <c r="B225" s="265"/>
      <c r="C225" s="279"/>
      <c r="D225" s="326"/>
      <c r="E225" s="326"/>
      <c r="F225" s="326"/>
      <c r="G225" s="326"/>
      <c r="H225" s="326"/>
      <c r="I225" s="326"/>
      <c r="J225" s="326"/>
      <c r="K225" s="326"/>
      <c r="L225" s="326"/>
      <c r="M225" s="659"/>
      <c r="N225" s="662"/>
      <c r="O225" s="662"/>
      <c r="P225" s="660"/>
      <c r="Q225" s="804"/>
      <c r="R225" s="805"/>
      <c r="S225" s="805"/>
      <c r="T225" s="806"/>
      <c r="U225" s="804"/>
      <c r="V225" s="805"/>
      <c r="W225" s="805"/>
      <c r="X225" s="806"/>
      <c r="Y225" s="804"/>
      <c r="Z225" s="805"/>
      <c r="AA225" s="805"/>
      <c r="AB225" s="806"/>
      <c r="AC225" s="804"/>
      <c r="AD225" s="805"/>
      <c r="AE225" s="805"/>
      <c r="AF225" s="806"/>
      <c r="AG225" s="804"/>
      <c r="AH225" s="805"/>
      <c r="AI225" s="805"/>
      <c r="AJ225" s="806"/>
      <c r="AK225" s="265"/>
      <c r="AL225" s="266"/>
    </row>
    <row r="226" spans="2:38" s="6" customFormat="1" ht="12" customHeight="1" x14ac:dyDescent="0.15">
      <c r="B226" s="278" t="s">
        <v>265</v>
      </c>
      <c r="C226" s="278"/>
      <c r="D226" s="191" t="s">
        <v>392</v>
      </c>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row>
    <row r="227" spans="2:38" s="6" customFormat="1" ht="12" customHeight="1" x14ac:dyDescent="0.15">
      <c r="C227" s="184"/>
      <c r="D227" s="185" t="s">
        <v>377</v>
      </c>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row>
    <row r="228" spans="2:38" s="6" customFormat="1" ht="12" customHeight="1" x14ac:dyDescent="0.15">
      <c r="B228" s="19"/>
      <c r="C228" s="19"/>
      <c r="D228" s="176" t="s">
        <v>393</v>
      </c>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row>
    <row r="229" spans="2:38" s="6" customFormat="1" ht="12" customHeight="1" x14ac:dyDescent="0.15">
      <c r="B229" s="19"/>
      <c r="C229" s="19"/>
      <c r="D229" s="176" t="s">
        <v>394</v>
      </c>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row>
    <row r="230" spans="2:38" s="5" customFormat="1" ht="15" customHeight="1" x14ac:dyDescent="0.15"/>
  </sheetData>
  <mergeCells count="679">
    <mergeCell ref="B12:B13"/>
    <mergeCell ref="C12:I13"/>
    <mergeCell ref="J12:J13"/>
    <mergeCell ref="K12:T13"/>
    <mergeCell ref="V12:W12"/>
    <mergeCell ref="X12:AL12"/>
    <mergeCell ref="V13:W13"/>
    <mergeCell ref="X13:AL13"/>
    <mergeCell ref="B2:AL2"/>
    <mergeCell ref="B4:C5"/>
    <mergeCell ref="D4:L5"/>
    <mergeCell ref="M4:AB5"/>
    <mergeCell ref="AC4:AL5"/>
    <mergeCell ref="B6:C7"/>
    <mergeCell ref="D6:L7"/>
    <mergeCell ref="M6:AB7"/>
    <mergeCell ref="AC6:AL7"/>
    <mergeCell ref="B29:C29"/>
    <mergeCell ref="B32:B33"/>
    <mergeCell ref="C32:C33"/>
    <mergeCell ref="D32:H33"/>
    <mergeCell ref="J32:J33"/>
    <mergeCell ref="K32:K33"/>
    <mergeCell ref="L32:AL33"/>
    <mergeCell ref="B14:C14"/>
    <mergeCell ref="V14:W14"/>
    <mergeCell ref="X14:AL14"/>
    <mergeCell ref="B17:E20"/>
    <mergeCell ref="F17:M18"/>
    <mergeCell ref="N17:U18"/>
    <mergeCell ref="V17:AC18"/>
    <mergeCell ref="AD17:AL20"/>
    <mergeCell ref="F19:I20"/>
    <mergeCell ref="J19:M20"/>
    <mergeCell ref="N19:Q20"/>
    <mergeCell ref="R19:U20"/>
    <mergeCell ref="V19:Y20"/>
    <mergeCell ref="Z19:AC20"/>
    <mergeCell ref="Z21:AC22"/>
    <mergeCell ref="AD21:AL22"/>
    <mergeCell ref="B23:C23"/>
    <mergeCell ref="B27:C28"/>
    <mergeCell ref="D27:M28"/>
    <mergeCell ref="V27:W27"/>
    <mergeCell ref="X27:AL27"/>
    <mergeCell ref="V28:W28"/>
    <mergeCell ref="X28:AL28"/>
    <mergeCell ref="B21:E22"/>
    <mergeCell ref="F21:I22"/>
    <mergeCell ref="J21:M22"/>
    <mergeCell ref="N21:Q22"/>
    <mergeCell ref="R21:U22"/>
    <mergeCell ref="V21:Y22"/>
    <mergeCell ref="B34:B35"/>
    <mergeCell ref="C34:C35"/>
    <mergeCell ref="D34:U35"/>
    <mergeCell ref="B36:B37"/>
    <mergeCell ref="C36:C37"/>
    <mergeCell ref="D36:Q37"/>
    <mergeCell ref="V36:V37"/>
    <mergeCell ref="W36:W37"/>
    <mergeCell ref="X36:AG37"/>
    <mergeCell ref="B38:C38"/>
    <mergeCell ref="B44:B45"/>
    <mergeCell ref="C44:AL45"/>
    <mergeCell ref="B46:C46"/>
    <mergeCell ref="B51:B52"/>
    <mergeCell ref="C51:C52"/>
    <mergeCell ref="D51:G52"/>
    <mergeCell ref="H51:H52"/>
    <mergeCell ref="I51:I52"/>
    <mergeCell ref="J51:M52"/>
    <mergeCell ref="Z51:Z52"/>
    <mergeCell ref="AA51:AA52"/>
    <mergeCell ref="AB51:AE52"/>
    <mergeCell ref="AF51:AF52"/>
    <mergeCell ref="AG51:AG52"/>
    <mergeCell ref="AH51:AK52"/>
    <mergeCell ref="N51:N52"/>
    <mergeCell ref="O51:O52"/>
    <mergeCell ref="P51:S52"/>
    <mergeCell ref="T51:T52"/>
    <mergeCell ref="U51:U52"/>
    <mergeCell ref="V51:Y52"/>
    <mergeCell ref="Z53:Z54"/>
    <mergeCell ref="AA53:AA54"/>
    <mergeCell ref="AB53:AE54"/>
    <mergeCell ref="AF53:AF54"/>
    <mergeCell ref="AG53:AK54"/>
    <mergeCell ref="B55:B56"/>
    <mergeCell ref="C55:C56"/>
    <mergeCell ref="D55:G56"/>
    <mergeCell ref="H55:H56"/>
    <mergeCell ref="I55:M56"/>
    <mergeCell ref="N53:N54"/>
    <mergeCell ref="O53:O54"/>
    <mergeCell ref="P53:S54"/>
    <mergeCell ref="T53:T54"/>
    <mergeCell ref="U53:U54"/>
    <mergeCell ref="V53:Y54"/>
    <mergeCell ref="B53:B54"/>
    <mergeCell ref="C53:C54"/>
    <mergeCell ref="D53:G54"/>
    <mergeCell ref="H53:H54"/>
    <mergeCell ref="I53:I54"/>
    <mergeCell ref="J53:M54"/>
    <mergeCell ref="AA55:AE56"/>
    <mergeCell ref="AF55:AF56"/>
    <mergeCell ref="AG55:AK56"/>
    <mergeCell ref="B57:B58"/>
    <mergeCell ref="C57:C58"/>
    <mergeCell ref="D57:G58"/>
    <mergeCell ref="H57:H58"/>
    <mergeCell ref="I57:M58"/>
    <mergeCell ref="N57:N58"/>
    <mergeCell ref="O57:S58"/>
    <mergeCell ref="N55:N56"/>
    <mergeCell ref="O55:S56"/>
    <mergeCell ref="T55:T56"/>
    <mergeCell ref="U55:U56"/>
    <mergeCell ref="V55:Y56"/>
    <mergeCell ref="Z55:Z56"/>
    <mergeCell ref="Q65:V66"/>
    <mergeCell ref="W65:X66"/>
    <mergeCell ref="Y65:AL66"/>
    <mergeCell ref="B67:I71"/>
    <mergeCell ref="J67:AL71"/>
    <mergeCell ref="B72:I73"/>
    <mergeCell ref="J72:AL73"/>
    <mergeCell ref="T57:T58"/>
    <mergeCell ref="U57:U58"/>
    <mergeCell ref="V57:Y58"/>
    <mergeCell ref="B59:C59"/>
    <mergeCell ref="D59:AL62"/>
    <mergeCell ref="B65:C66"/>
    <mergeCell ref="D65:G66"/>
    <mergeCell ref="H65:I66"/>
    <mergeCell ref="J65:N66"/>
    <mergeCell ref="O65:P66"/>
    <mergeCell ref="AE188:AL188"/>
    <mergeCell ref="B180:K181"/>
    <mergeCell ref="L180:N181"/>
    <mergeCell ref="O180:R181"/>
    <mergeCell ref="S180:V181"/>
    <mergeCell ref="W180:Z181"/>
    <mergeCell ref="AA180:AD181"/>
    <mergeCell ref="AE180:AL181"/>
    <mergeCell ref="B74:C74"/>
    <mergeCell ref="E86:R87"/>
    <mergeCell ref="T87:U88"/>
    <mergeCell ref="V87:AL88"/>
    <mergeCell ref="C88:R89"/>
    <mergeCell ref="C78:D79"/>
    <mergeCell ref="E78:AB79"/>
    <mergeCell ref="B83:R83"/>
    <mergeCell ref="T83:AL84"/>
    <mergeCell ref="C84:D85"/>
    <mergeCell ref="E84:R85"/>
    <mergeCell ref="T85:U86"/>
    <mergeCell ref="V85:AL86"/>
    <mergeCell ref="C86:D87"/>
    <mergeCell ref="T89:U90"/>
    <mergeCell ref="V89:AL90"/>
    <mergeCell ref="AA182:AD183"/>
    <mergeCell ref="AE182:AL183"/>
    <mergeCell ref="B184:B185"/>
    <mergeCell ref="C184:K185"/>
    <mergeCell ref="L184:N185"/>
    <mergeCell ref="O184:R185"/>
    <mergeCell ref="S184:V185"/>
    <mergeCell ref="W184:Z185"/>
    <mergeCell ref="AA184:AD185"/>
    <mergeCell ref="AE184:AL185"/>
    <mergeCell ref="B182:B183"/>
    <mergeCell ref="C182:K183"/>
    <mergeCell ref="L182:N183"/>
    <mergeCell ref="O182:R183"/>
    <mergeCell ref="S182:V183"/>
    <mergeCell ref="W182:Z183"/>
    <mergeCell ref="B189:C189"/>
    <mergeCell ref="D189:AL191"/>
    <mergeCell ref="B194:H195"/>
    <mergeCell ref="I194:AL194"/>
    <mergeCell ref="I195:W195"/>
    <mergeCell ref="X195:AL195"/>
    <mergeCell ref="AE186:AL186"/>
    <mergeCell ref="E187:N187"/>
    <mergeCell ref="O187:R187"/>
    <mergeCell ref="S187:V187"/>
    <mergeCell ref="W187:Z187"/>
    <mergeCell ref="AA187:AD187"/>
    <mergeCell ref="AE187:AL187"/>
    <mergeCell ref="B186:D188"/>
    <mergeCell ref="E186:N186"/>
    <mergeCell ref="O186:R186"/>
    <mergeCell ref="S186:V186"/>
    <mergeCell ref="W186:Z186"/>
    <mergeCell ref="AA186:AD186"/>
    <mergeCell ref="E188:N188"/>
    <mergeCell ref="O188:R188"/>
    <mergeCell ref="S188:V188"/>
    <mergeCell ref="W188:Z188"/>
    <mergeCell ref="AA188:AD188"/>
    <mergeCell ref="B200:H201"/>
    <mergeCell ref="I200:W201"/>
    <mergeCell ref="X200:AL201"/>
    <mergeCell ref="B202:H203"/>
    <mergeCell ref="I202:W203"/>
    <mergeCell ref="X202:AL203"/>
    <mergeCell ref="B196:H197"/>
    <mergeCell ref="I196:W197"/>
    <mergeCell ref="X196:AL197"/>
    <mergeCell ref="B198:H199"/>
    <mergeCell ref="I198:W199"/>
    <mergeCell ref="X198:AL199"/>
    <mergeCell ref="B208:C208"/>
    <mergeCell ref="B213:F216"/>
    <mergeCell ref="H213:K214"/>
    <mergeCell ref="L213:Q214"/>
    <mergeCell ref="R213:U214"/>
    <mergeCell ref="V213:AC214"/>
    <mergeCell ref="AD204:AI205"/>
    <mergeCell ref="B206:H207"/>
    <mergeCell ref="I206:J207"/>
    <mergeCell ref="L206:W206"/>
    <mergeCell ref="X206:Y207"/>
    <mergeCell ref="AA206:AL206"/>
    <mergeCell ref="L207:W207"/>
    <mergeCell ref="AA207:AL207"/>
    <mergeCell ref="B204:H205"/>
    <mergeCell ref="I204:J205"/>
    <mergeCell ref="K204:N205"/>
    <mergeCell ref="O204:T205"/>
    <mergeCell ref="X204:Y205"/>
    <mergeCell ref="Z204:AC205"/>
    <mergeCell ref="M220:P221"/>
    <mergeCell ref="Q220:T221"/>
    <mergeCell ref="U220:X221"/>
    <mergeCell ref="AD213:AH214"/>
    <mergeCell ref="AI213:AL214"/>
    <mergeCell ref="H215:K216"/>
    <mergeCell ref="L215:Q216"/>
    <mergeCell ref="R215:U216"/>
    <mergeCell ref="V215:AC216"/>
    <mergeCell ref="AD215:AH216"/>
    <mergeCell ref="AI215:AL216"/>
    <mergeCell ref="AC222:AF222"/>
    <mergeCell ref="B98:C99"/>
    <mergeCell ref="D98:J99"/>
    <mergeCell ref="K98:N99"/>
    <mergeCell ref="AG222:AJ222"/>
    <mergeCell ref="AK222:AL223"/>
    <mergeCell ref="Q223:T223"/>
    <mergeCell ref="U223:X223"/>
    <mergeCell ref="Y223:AB223"/>
    <mergeCell ref="AC223:AF223"/>
    <mergeCell ref="AG223:AJ223"/>
    <mergeCell ref="Y220:AB221"/>
    <mergeCell ref="AC220:AF221"/>
    <mergeCell ref="AG220:AJ221"/>
    <mergeCell ref="AK220:AL221"/>
    <mergeCell ref="B222:C223"/>
    <mergeCell ref="D222:L223"/>
    <mergeCell ref="M222:P223"/>
    <mergeCell ref="Q222:T222"/>
    <mergeCell ref="U222:X222"/>
    <mergeCell ref="Y222:AB222"/>
    <mergeCell ref="B217:C217"/>
    <mergeCell ref="B220:C221"/>
    <mergeCell ref="D220:L221"/>
    <mergeCell ref="B226:C226"/>
    <mergeCell ref="AC224:AF224"/>
    <mergeCell ref="AG224:AJ224"/>
    <mergeCell ref="AK224:AL225"/>
    <mergeCell ref="Q225:T225"/>
    <mergeCell ref="U225:X225"/>
    <mergeCell ref="Y225:AB225"/>
    <mergeCell ref="AC225:AF225"/>
    <mergeCell ref="AG225:AJ225"/>
    <mergeCell ref="B224:C225"/>
    <mergeCell ref="D224:L225"/>
    <mergeCell ref="M224:P225"/>
    <mergeCell ref="Q224:T224"/>
    <mergeCell ref="U224:X224"/>
    <mergeCell ref="Y224:AB224"/>
    <mergeCell ref="AM93:AN95"/>
    <mergeCell ref="S94:U95"/>
    <mergeCell ref="V94:X95"/>
    <mergeCell ref="Y94:AB95"/>
    <mergeCell ref="B96:C97"/>
    <mergeCell ref="D96:J97"/>
    <mergeCell ref="K96:N97"/>
    <mergeCell ref="O96:R97"/>
    <mergeCell ref="S96:U97"/>
    <mergeCell ref="V96:X97"/>
    <mergeCell ref="Y96:AB97"/>
    <mergeCell ref="AN96:AN97"/>
    <mergeCell ref="D93:J95"/>
    <mergeCell ref="K93:N95"/>
    <mergeCell ref="O93:R95"/>
    <mergeCell ref="S93:AB93"/>
    <mergeCell ref="B93:C95"/>
    <mergeCell ref="AC93:AI95"/>
    <mergeCell ref="AJ93:AL95"/>
    <mergeCell ref="AC96:AI97"/>
    <mergeCell ref="AJ96:AL97"/>
    <mergeCell ref="O98:R99"/>
    <mergeCell ref="S98:U99"/>
    <mergeCell ref="V98:X99"/>
    <mergeCell ref="Y98:AB99"/>
    <mergeCell ref="AN98:AN99"/>
    <mergeCell ref="B100:C101"/>
    <mergeCell ref="D100:J101"/>
    <mergeCell ref="K100:N101"/>
    <mergeCell ref="O100:R101"/>
    <mergeCell ref="S100:U101"/>
    <mergeCell ref="V100:X101"/>
    <mergeCell ref="Y100:AB101"/>
    <mergeCell ref="AN100:AN101"/>
    <mergeCell ref="AC98:AI99"/>
    <mergeCell ref="AJ98:AL99"/>
    <mergeCell ref="AC100:AI101"/>
    <mergeCell ref="AJ100:AL101"/>
    <mergeCell ref="B102:C103"/>
    <mergeCell ref="D102:J103"/>
    <mergeCell ref="K102:N103"/>
    <mergeCell ref="O102:R103"/>
    <mergeCell ref="S102:U103"/>
    <mergeCell ref="V102:X103"/>
    <mergeCell ref="Y102:AB103"/>
    <mergeCell ref="AN102:AN103"/>
    <mergeCell ref="AC102:AI103"/>
    <mergeCell ref="AJ102:AL103"/>
    <mergeCell ref="Y104:AB105"/>
    <mergeCell ref="AN104:AN105"/>
    <mergeCell ref="B106:C107"/>
    <mergeCell ref="D106:J107"/>
    <mergeCell ref="K106:N107"/>
    <mergeCell ref="O106:R107"/>
    <mergeCell ref="S106:U107"/>
    <mergeCell ref="V106:X107"/>
    <mergeCell ref="Y106:AB107"/>
    <mergeCell ref="B104:C105"/>
    <mergeCell ref="D104:J105"/>
    <mergeCell ref="K104:N105"/>
    <mergeCell ref="O104:R105"/>
    <mergeCell ref="S104:U105"/>
    <mergeCell ref="V104:X105"/>
    <mergeCell ref="AN106:AN107"/>
    <mergeCell ref="AC104:AI105"/>
    <mergeCell ref="AJ104:AL105"/>
    <mergeCell ref="AC106:AI107"/>
    <mergeCell ref="AJ106:AL107"/>
    <mergeCell ref="B108:C109"/>
    <mergeCell ref="D108:J109"/>
    <mergeCell ref="K108:N109"/>
    <mergeCell ref="O108:R109"/>
    <mergeCell ref="S108:U109"/>
    <mergeCell ref="V108:X109"/>
    <mergeCell ref="Y108:AB109"/>
    <mergeCell ref="AN108:AN109"/>
    <mergeCell ref="AC108:AI109"/>
    <mergeCell ref="AJ108:AL109"/>
    <mergeCell ref="B110:C111"/>
    <mergeCell ref="D110:J111"/>
    <mergeCell ref="K110:N111"/>
    <mergeCell ref="O110:R111"/>
    <mergeCell ref="S110:U111"/>
    <mergeCell ref="V110:X111"/>
    <mergeCell ref="Y110:AB111"/>
    <mergeCell ref="AN110:AN111"/>
    <mergeCell ref="AC110:AI111"/>
    <mergeCell ref="AJ110:AL111"/>
    <mergeCell ref="B114:C115"/>
    <mergeCell ref="D114:J115"/>
    <mergeCell ref="K114:N115"/>
    <mergeCell ref="O114:R115"/>
    <mergeCell ref="S114:U115"/>
    <mergeCell ref="V114:X115"/>
    <mergeCell ref="Y114:AB115"/>
    <mergeCell ref="B112:C113"/>
    <mergeCell ref="D112:J113"/>
    <mergeCell ref="K112:N113"/>
    <mergeCell ref="O112:R113"/>
    <mergeCell ref="S112:U113"/>
    <mergeCell ref="V112:X113"/>
    <mergeCell ref="AN114:AN115"/>
    <mergeCell ref="K117:AE117"/>
    <mergeCell ref="AF117:AH119"/>
    <mergeCell ref="AI117:AL119"/>
    <mergeCell ref="K118:M119"/>
    <mergeCell ref="Y112:AB113"/>
    <mergeCell ref="AN112:AN113"/>
    <mergeCell ref="AC112:AI113"/>
    <mergeCell ref="AJ112:AL113"/>
    <mergeCell ref="AC114:AI115"/>
    <mergeCell ref="AJ114:AL115"/>
    <mergeCell ref="AC118:AE119"/>
    <mergeCell ref="D120:G120"/>
    <mergeCell ref="K120:M120"/>
    <mergeCell ref="N120:P120"/>
    <mergeCell ref="AF120:AH120"/>
    <mergeCell ref="AI120:AL120"/>
    <mergeCell ref="B121:C122"/>
    <mergeCell ref="D121:G122"/>
    <mergeCell ref="K121:M122"/>
    <mergeCell ref="N121:P122"/>
    <mergeCell ref="Q121:S122"/>
    <mergeCell ref="B117:C120"/>
    <mergeCell ref="D117:G117"/>
    <mergeCell ref="D118:G119"/>
    <mergeCell ref="N118:P119"/>
    <mergeCell ref="Q118:AB118"/>
    <mergeCell ref="Q119:S120"/>
    <mergeCell ref="T119:V120"/>
    <mergeCell ref="W119:Y120"/>
    <mergeCell ref="H117:J119"/>
    <mergeCell ref="H120:J120"/>
    <mergeCell ref="Z119:AB119"/>
    <mergeCell ref="Z120:AB120"/>
    <mergeCell ref="AC120:AE120"/>
    <mergeCell ref="T121:V122"/>
    <mergeCell ref="W121:Y122"/>
    <mergeCell ref="Z121:AB122"/>
    <mergeCell ref="AC121:AE122"/>
    <mergeCell ref="AF121:AH122"/>
    <mergeCell ref="AI121:AL122"/>
    <mergeCell ref="AF123:AH124"/>
    <mergeCell ref="AI123:AL124"/>
    <mergeCell ref="H121:J122"/>
    <mergeCell ref="H123:J124"/>
    <mergeCell ref="B123:C124"/>
    <mergeCell ref="D123:G124"/>
    <mergeCell ref="K123:M124"/>
    <mergeCell ref="N123:P124"/>
    <mergeCell ref="Q123:S124"/>
    <mergeCell ref="T123:V124"/>
    <mergeCell ref="W123:Y124"/>
    <mergeCell ref="Z123:AB124"/>
    <mergeCell ref="AC123:AE124"/>
    <mergeCell ref="AC129:AE130"/>
    <mergeCell ref="AF125:AH126"/>
    <mergeCell ref="AI125:AL126"/>
    <mergeCell ref="B127:C128"/>
    <mergeCell ref="D127:G128"/>
    <mergeCell ref="K127:M128"/>
    <mergeCell ref="N127:P128"/>
    <mergeCell ref="Q127:S128"/>
    <mergeCell ref="T127:V128"/>
    <mergeCell ref="W127:Y128"/>
    <mergeCell ref="Z127:AB128"/>
    <mergeCell ref="AC127:AE128"/>
    <mergeCell ref="AF127:AH128"/>
    <mergeCell ref="AI127:AL128"/>
    <mergeCell ref="B125:C126"/>
    <mergeCell ref="D125:G126"/>
    <mergeCell ref="K125:M126"/>
    <mergeCell ref="N125:P126"/>
    <mergeCell ref="Q125:S126"/>
    <mergeCell ref="T125:V126"/>
    <mergeCell ref="W125:Y126"/>
    <mergeCell ref="Z125:AB126"/>
    <mergeCell ref="AC125:AE126"/>
    <mergeCell ref="H125:J126"/>
    <mergeCell ref="AI133:AL134"/>
    <mergeCell ref="AF135:AH136"/>
    <mergeCell ref="AI135:AL136"/>
    <mergeCell ref="AF129:AH130"/>
    <mergeCell ref="AI129:AL130"/>
    <mergeCell ref="B131:C132"/>
    <mergeCell ref="D131:G132"/>
    <mergeCell ref="K131:M132"/>
    <mergeCell ref="N131:P132"/>
    <mergeCell ref="Q131:S132"/>
    <mergeCell ref="T131:V132"/>
    <mergeCell ref="W131:Y132"/>
    <mergeCell ref="Z131:AB132"/>
    <mergeCell ref="AC131:AE132"/>
    <mergeCell ref="AF131:AH132"/>
    <mergeCell ref="AI131:AL132"/>
    <mergeCell ref="B129:C130"/>
    <mergeCell ref="D129:G130"/>
    <mergeCell ref="K129:M130"/>
    <mergeCell ref="N129:P130"/>
    <mergeCell ref="Q129:S130"/>
    <mergeCell ref="T129:V130"/>
    <mergeCell ref="W129:Y130"/>
    <mergeCell ref="Z129:AB130"/>
    <mergeCell ref="T135:V136"/>
    <mergeCell ref="W135:Y136"/>
    <mergeCell ref="Z135:AB136"/>
    <mergeCell ref="AC135:AE136"/>
    <mergeCell ref="T133:V134"/>
    <mergeCell ref="W133:Y134"/>
    <mergeCell ref="Z133:AB134"/>
    <mergeCell ref="AC133:AE134"/>
    <mergeCell ref="AF133:AH134"/>
    <mergeCell ref="B133:C134"/>
    <mergeCell ref="D133:G134"/>
    <mergeCell ref="K133:M134"/>
    <mergeCell ref="N133:P134"/>
    <mergeCell ref="Q133:S134"/>
    <mergeCell ref="B135:C136"/>
    <mergeCell ref="D135:G136"/>
    <mergeCell ref="K135:M136"/>
    <mergeCell ref="N135:P136"/>
    <mergeCell ref="Q135:S136"/>
    <mergeCell ref="AF137:AH138"/>
    <mergeCell ref="AI137:AL138"/>
    <mergeCell ref="B139:C140"/>
    <mergeCell ref="D139:G140"/>
    <mergeCell ref="K139:M140"/>
    <mergeCell ref="N139:P140"/>
    <mergeCell ref="Q139:S140"/>
    <mergeCell ref="T139:V140"/>
    <mergeCell ref="W139:Y140"/>
    <mergeCell ref="Z139:AB140"/>
    <mergeCell ref="AC139:AE140"/>
    <mergeCell ref="AF139:AH140"/>
    <mergeCell ref="AI139:AL140"/>
    <mergeCell ref="B137:C138"/>
    <mergeCell ref="D137:G138"/>
    <mergeCell ref="K137:M138"/>
    <mergeCell ref="N137:P138"/>
    <mergeCell ref="Q137:S138"/>
    <mergeCell ref="T137:V138"/>
    <mergeCell ref="W137:Y138"/>
    <mergeCell ref="Z137:AB138"/>
    <mergeCell ref="AC137:AE138"/>
    <mergeCell ref="AF141:AH142"/>
    <mergeCell ref="AI141:AL142"/>
    <mergeCell ref="B144:C147"/>
    <mergeCell ref="D144:X145"/>
    <mergeCell ref="Y144:AF147"/>
    <mergeCell ref="AG144:AL147"/>
    <mergeCell ref="D146:G147"/>
    <mergeCell ref="H146:X146"/>
    <mergeCell ref="H147:T147"/>
    <mergeCell ref="B141:C142"/>
    <mergeCell ref="D141:G142"/>
    <mergeCell ref="K141:M142"/>
    <mergeCell ref="N141:P142"/>
    <mergeCell ref="Q141:S142"/>
    <mergeCell ref="T141:V142"/>
    <mergeCell ref="W141:Y142"/>
    <mergeCell ref="Z141:AB142"/>
    <mergeCell ref="AC141:AE142"/>
    <mergeCell ref="Y148:Y149"/>
    <mergeCell ref="Z148:AB149"/>
    <mergeCell ref="AC148:AC149"/>
    <mergeCell ref="AD148:AF149"/>
    <mergeCell ref="AG148:AL148"/>
    <mergeCell ref="AG149:AL149"/>
    <mergeCell ref="U147:X147"/>
    <mergeCell ref="B148:C149"/>
    <mergeCell ref="D148:D149"/>
    <mergeCell ref="E148:G149"/>
    <mergeCell ref="H148:T149"/>
    <mergeCell ref="U148:V149"/>
    <mergeCell ref="W148:X149"/>
    <mergeCell ref="Y150:Y151"/>
    <mergeCell ref="Z150:AB151"/>
    <mergeCell ref="AC150:AC151"/>
    <mergeCell ref="AD150:AF151"/>
    <mergeCell ref="AG150:AL150"/>
    <mergeCell ref="AG151:AL151"/>
    <mergeCell ref="B150:C151"/>
    <mergeCell ref="D150:D151"/>
    <mergeCell ref="E150:G151"/>
    <mergeCell ref="H150:T151"/>
    <mergeCell ref="U150:V151"/>
    <mergeCell ref="W150:X151"/>
    <mergeCell ref="Y152:Y153"/>
    <mergeCell ref="Z152:AB153"/>
    <mergeCell ref="AC152:AC153"/>
    <mergeCell ref="AD152:AF153"/>
    <mergeCell ref="AG152:AL152"/>
    <mergeCell ref="AG153:AL153"/>
    <mergeCell ref="B152:C153"/>
    <mergeCell ref="D152:D153"/>
    <mergeCell ref="E152:G153"/>
    <mergeCell ref="H152:T153"/>
    <mergeCell ref="U152:V153"/>
    <mergeCell ref="W152:X153"/>
    <mergeCell ref="Y154:Y155"/>
    <mergeCell ref="Z154:AB155"/>
    <mergeCell ref="AC154:AC155"/>
    <mergeCell ref="AD154:AF155"/>
    <mergeCell ref="AG154:AL154"/>
    <mergeCell ref="AG155:AL155"/>
    <mergeCell ref="B154:C155"/>
    <mergeCell ref="D154:D155"/>
    <mergeCell ref="E154:G155"/>
    <mergeCell ref="H154:T155"/>
    <mergeCell ref="U154:V155"/>
    <mergeCell ref="W154:X155"/>
    <mergeCell ref="Y156:Y157"/>
    <mergeCell ref="Z156:AB157"/>
    <mergeCell ref="AC156:AC157"/>
    <mergeCell ref="AD156:AF157"/>
    <mergeCell ref="AG156:AL156"/>
    <mergeCell ref="AG157:AL157"/>
    <mergeCell ref="B156:C157"/>
    <mergeCell ref="D156:D157"/>
    <mergeCell ref="E156:G157"/>
    <mergeCell ref="H156:T157"/>
    <mergeCell ref="U156:V157"/>
    <mergeCell ref="W156:X157"/>
    <mergeCell ref="Y158:Y159"/>
    <mergeCell ref="Z158:AB159"/>
    <mergeCell ref="AC158:AC159"/>
    <mergeCell ref="AD158:AF159"/>
    <mergeCell ref="AG158:AL158"/>
    <mergeCell ref="AG159:AL159"/>
    <mergeCell ref="B158:C159"/>
    <mergeCell ref="D158:D159"/>
    <mergeCell ref="E158:G159"/>
    <mergeCell ref="H158:T159"/>
    <mergeCell ref="U158:V159"/>
    <mergeCell ref="W158:X159"/>
    <mergeCell ref="AG162:AL162"/>
    <mergeCell ref="AG163:AL163"/>
    <mergeCell ref="B162:C163"/>
    <mergeCell ref="D162:D163"/>
    <mergeCell ref="E162:G163"/>
    <mergeCell ref="H162:T163"/>
    <mergeCell ref="U162:V163"/>
    <mergeCell ref="W162:X163"/>
    <mergeCell ref="Y160:Y161"/>
    <mergeCell ref="Z160:AB161"/>
    <mergeCell ref="AC160:AC161"/>
    <mergeCell ref="AD160:AF161"/>
    <mergeCell ref="AG160:AL160"/>
    <mergeCell ref="AG161:AL161"/>
    <mergeCell ref="B160:C161"/>
    <mergeCell ref="D160:D161"/>
    <mergeCell ref="E160:G161"/>
    <mergeCell ref="H160:T161"/>
    <mergeCell ref="U160:V161"/>
    <mergeCell ref="W160:X161"/>
    <mergeCell ref="C171:AL173"/>
    <mergeCell ref="C174:AL175"/>
    <mergeCell ref="C176:AL177"/>
    <mergeCell ref="Y166:Y167"/>
    <mergeCell ref="Z166:AB167"/>
    <mergeCell ref="AC166:AC167"/>
    <mergeCell ref="AD166:AF167"/>
    <mergeCell ref="AG166:AL166"/>
    <mergeCell ref="AG167:AL167"/>
    <mergeCell ref="B166:C167"/>
    <mergeCell ref="D166:D167"/>
    <mergeCell ref="E166:G167"/>
    <mergeCell ref="H166:T167"/>
    <mergeCell ref="U166:V167"/>
    <mergeCell ref="W166:X167"/>
    <mergeCell ref="H127:J128"/>
    <mergeCell ref="H129:J130"/>
    <mergeCell ref="H131:J132"/>
    <mergeCell ref="H133:J134"/>
    <mergeCell ref="H135:J136"/>
    <mergeCell ref="H137:J138"/>
    <mergeCell ref="H139:J140"/>
    <mergeCell ref="C169:AL170"/>
    <mergeCell ref="Y164:Y165"/>
    <mergeCell ref="Z164:AB165"/>
    <mergeCell ref="AC164:AC165"/>
    <mergeCell ref="AD164:AF165"/>
    <mergeCell ref="AG164:AL164"/>
    <mergeCell ref="AG165:AL165"/>
    <mergeCell ref="B164:C165"/>
    <mergeCell ref="D164:D165"/>
    <mergeCell ref="E164:G165"/>
    <mergeCell ref="H164:T165"/>
    <mergeCell ref="U164:V165"/>
    <mergeCell ref="W164:X165"/>
    <mergeCell ref="Y162:Y163"/>
    <mergeCell ref="Z162:AB163"/>
    <mergeCell ref="AC162:AC163"/>
    <mergeCell ref="AD162:AF163"/>
  </mergeCells>
  <phoneticPr fontId="2"/>
  <dataValidations count="3">
    <dataValidation type="list" allowBlank="1" showInputMessage="1" showErrorMessage="1" sqref="AF51:AF58 B53:B58 N51:N58 H51:H58 T51:T58 Z51:Z56">
      <formula1>"□,■"</formula1>
    </dataValidation>
    <dataValidation type="list" allowBlank="1" showInputMessage="1" showErrorMessage="1" sqref="V96:X115">
      <formula1>"1年未満,2年未満,3年未満,4年未満,5年未満,6年未満,7年未満,8年未満,9年未満,10年未満,11年未満,12年未満,13年未満,14年未満,15年未満,15年以降"</formula1>
    </dataValidation>
    <dataValidation type="list" allowBlank="1" showInputMessage="1" showErrorMessage="1" sqref="S96:U115">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ageMargins left="0.7" right="0.7" top="0.75" bottom="0.75" header="0.3" footer="0.3"/>
  <pageSetup paperSize="9" scale="89" orientation="portrait" r:id="rId1"/>
  <rowBreaks count="2" manualBreakCount="2">
    <brk id="63" max="37" man="1"/>
    <brk id="177" max="37" man="1"/>
  </rowBreaks>
  <colBreaks count="1" manualBreakCount="1">
    <brk id="3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BK40"/>
  <sheetViews>
    <sheetView view="pageBreakPreview" topLeftCell="S1" zoomScale="93" zoomScaleNormal="80" zoomScaleSheetLayoutView="93" workbookViewId="0">
      <selection activeCell="S1" sqref="S1"/>
    </sheetView>
  </sheetViews>
  <sheetFormatPr defaultRowHeight="13.5" x14ac:dyDescent="0.15"/>
  <cols>
    <col min="1" max="1" width="1.125" style="64" customWidth="1"/>
    <col min="2" max="2" width="7.5" style="64" bestFit="1" customWidth="1"/>
    <col min="3" max="3" width="6" style="64" bestFit="1" customWidth="1"/>
    <col min="4" max="4" width="3.875" style="62" customWidth="1"/>
    <col min="5" max="5" width="16.875" style="62" customWidth="1"/>
    <col min="6" max="6" width="5.25" style="62" customWidth="1"/>
    <col min="7" max="7" width="4.125" style="60" customWidth="1"/>
    <col min="8" max="8" width="9" style="61" bestFit="1" customWidth="1"/>
    <col min="9" max="9" width="4.125" style="62" customWidth="1"/>
    <col min="10" max="10" width="9" style="62" bestFit="1" customWidth="1"/>
    <col min="11" max="11" width="9" style="62" customWidth="1"/>
    <col min="12" max="12" width="3.375" style="111" customWidth="1"/>
    <col min="13" max="13" width="7" style="111" customWidth="1"/>
    <col min="14" max="14" width="3.375" style="111" customWidth="1"/>
    <col min="15" max="15" width="7" style="111" customWidth="1"/>
    <col min="16" max="16" width="3.375" style="111" customWidth="1"/>
    <col min="17" max="17" width="7" style="111" customWidth="1"/>
    <col min="18" max="18" width="4.125" style="62" customWidth="1"/>
    <col min="19" max="19" width="9" style="62" bestFit="1" customWidth="1"/>
    <col min="20" max="20" width="5" style="62" customWidth="1"/>
    <col min="21" max="21" width="23.875" style="62" bestFit="1" customWidth="1"/>
    <col min="22" max="22" width="9.625" style="111" customWidth="1"/>
    <col min="23" max="24" width="6.375" style="111" customWidth="1"/>
    <col min="25" max="26" width="6.25" style="111" customWidth="1"/>
    <col min="27" max="30" width="8" style="111" customWidth="1"/>
    <col min="31" max="34" width="7.75" style="111" customWidth="1"/>
    <col min="35" max="35" width="6.5" style="111" bestFit="1" customWidth="1"/>
    <col min="36" max="37" width="6.125" style="127" customWidth="1"/>
    <col min="38" max="38" width="9.625" style="111" bestFit="1" customWidth="1"/>
    <col min="39" max="39" width="3.125" style="126" customWidth="1"/>
    <col min="40" max="40" width="7.125" style="111" customWidth="1"/>
    <col min="41" max="41" width="3.125" style="126" customWidth="1"/>
    <col min="42" max="42" width="7.125" style="111" customWidth="1"/>
    <col min="43" max="43" width="5.375" style="111" customWidth="1"/>
    <col min="44" max="44" width="7.75" style="111" customWidth="1"/>
    <col min="45" max="45" width="7.375" style="111" customWidth="1"/>
    <col min="46" max="46" width="3.125" style="112" customWidth="1"/>
    <col min="47" max="47" width="7.125" style="112" customWidth="1"/>
    <col min="48" max="48" width="6.5" style="112" bestFit="1" customWidth="1"/>
    <col min="49" max="49" width="6" style="62" customWidth="1"/>
    <col min="50" max="52" width="6" style="62" bestFit="1" customWidth="1"/>
    <col min="53" max="53" width="6" style="63" bestFit="1" customWidth="1"/>
    <col min="54" max="55" width="6" style="63" customWidth="1"/>
    <col min="56" max="56" width="6.125" style="63" bestFit="1" customWidth="1"/>
    <col min="57" max="57" width="3.5" style="64" customWidth="1"/>
    <col min="58" max="59" width="6.125" style="203" customWidth="1"/>
    <col min="60" max="60" width="5.875" style="203" customWidth="1"/>
    <col min="61" max="62" width="6.125" style="203" customWidth="1"/>
    <col min="63" max="63" width="5.875" style="203" customWidth="1"/>
    <col min="64" max="16384" width="9" style="64"/>
  </cols>
  <sheetData>
    <row r="1" spans="2:63" s="58" customFormat="1" ht="14.25" x14ac:dyDescent="0.15">
      <c r="B1" s="53" t="s">
        <v>161</v>
      </c>
      <c r="C1" s="53"/>
      <c r="D1" s="53"/>
      <c r="E1" s="54"/>
      <c r="F1" s="54"/>
      <c r="G1" s="55"/>
      <c r="H1" s="56"/>
      <c r="I1" s="54"/>
      <c r="J1" s="54"/>
      <c r="K1" s="54"/>
      <c r="L1" s="106"/>
      <c r="M1" s="106"/>
      <c r="N1" s="106"/>
      <c r="O1" s="106"/>
      <c r="P1" s="106"/>
      <c r="Q1" s="106"/>
      <c r="R1" s="54"/>
      <c r="S1" s="54"/>
      <c r="T1" s="54"/>
      <c r="U1" s="54"/>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12"/>
      <c r="AW1" s="57"/>
      <c r="AX1" s="57"/>
      <c r="AY1" s="57"/>
      <c r="AZ1" s="57"/>
      <c r="BA1" s="57"/>
      <c r="BB1" s="57"/>
      <c r="BC1" s="57"/>
      <c r="BD1" s="57"/>
      <c r="BF1" s="202"/>
      <c r="BG1" s="202"/>
      <c r="BH1" s="202"/>
      <c r="BI1" s="202"/>
      <c r="BJ1" s="202"/>
      <c r="BK1" s="202"/>
    </row>
    <row r="2" spans="2:63" ht="24" customHeight="1" x14ac:dyDescent="0.15">
      <c r="B2" s="59" t="s">
        <v>96</v>
      </c>
      <c r="C2" s="59"/>
      <c r="D2" s="59"/>
      <c r="E2" s="59"/>
      <c r="F2" s="59"/>
      <c r="L2" s="106"/>
      <c r="M2" s="106"/>
      <c r="N2" s="106"/>
      <c r="O2" s="106"/>
      <c r="P2" s="106"/>
      <c r="Q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W2" s="63"/>
      <c r="AX2" s="63"/>
      <c r="AY2" s="63"/>
      <c r="AZ2" s="63"/>
    </row>
    <row r="3" spans="2:63" ht="14.25" x14ac:dyDescent="0.15">
      <c r="D3" s="65"/>
      <c r="E3" s="65"/>
      <c r="F3" s="65"/>
      <c r="L3" s="107"/>
      <c r="M3" s="107"/>
      <c r="N3" s="107"/>
      <c r="O3" s="107"/>
      <c r="P3" s="107"/>
      <c r="Q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W3" s="66"/>
      <c r="AX3" s="66"/>
      <c r="AY3" s="66"/>
      <c r="AZ3" s="66"/>
    </row>
    <row r="4" spans="2:63" ht="18" customHeight="1" x14ac:dyDescent="0.15">
      <c r="B4" s="948" t="s">
        <v>97</v>
      </c>
      <c r="C4" s="948" t="s">
        <v>98</v>
      </c>
      <c r="D4" s="899" t="s">
        <v>99</v>
      </c>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1" t="s">
        <v>160</v>
      </c>
      <c r="AU4" s="902"/>
      <c r="AV4" s="903"/>
      <c r="AW4" s="988" t="s">
        <v>100</v>
      </c>
      <c r="AX4" s="989"/>
      <c r="AY4" s="989"/>
      <c r="AZ4" s="989"/>
      <c r="BA4" s="989"/>
      <c r="BB4" s="989"/>
      <c r="BC4" s="989"/>
      <c r="BD4" s="990"/>
    </row>
    <row r="5" spans="2:63" ht="18" customHeight="1" x14ac:dyDescent="0.15">
      <c r="B5" s="949"/>
      <c r="C5" s="949"/>
      <c r="D5" s="938" t="s">
        <v>101</v>
      </c>
      <c r="E5" s="916" t="s">
        <v>102</v>
      </c>
      <c r="F5" s="67" t="s">
        <v>103</v>
      </c>
      <c r="G5" s="966" t="s">
        <v>104</v>
      </c>
      <c r="H5" s="967"/>
      <c r="I5" s="966" t="s">
        <v>105</v>
      </c>
      <c r="J5" s="972"/>
      <c r="K5" s="973"/>
      <c r="L5" s="943" t="s">
        <v>141</v>
      </c>
      <c r="M5" s="944"/>
      <c r="N5" s="943" t="s">
        <v>142</v>
      </c>
      <c r="O5" s="944"/>
      <c r="P5" s="943" t="s">
        <v>143</v>
      </c>
      <c r="Q5" s="944"/>
      <c r="R5" s="901" t="s">
        <v>106</v>
      </c>
      <c r="S5" s="903"/>
      <c r="T5" s="68"/>
      <c r="U5" s="980" t="s">
        <v>107</v>
      </c>
      <c r="V5" s="901" t="s">
        <v>23</v>
      </c>
      <c r="W5" s="902"/>
      <c r="X5" s="902"/>
      <c r="Y5" s="903"/>
      <c r="Z5" s="918" t="s">
        <v>144</v>
      </c>
      <c r="AA5" s="205"/>
      <c r="AB5" s="204"/>
      <c r="AC5" s="955"/>
      <c r="AD5" s="955"/>
      <c r="AE5" s="955"/>
      <c r="AF5" s="955"/>
      <c r="AG5" s="955"/>
      <c r="AH5" s="955"/>
      <c r="AI5" s="956"/>
      <c r="AJ5" s="962" t="s">
        <v>145</v>
      </c>
      <c r="AK5" s="962" t="s">
        <v>82</v>
      </c>
      <c r="AL5" s="918" t="s">
        <v>146</v>
      </c>
      <c r="AM5" s="957" t="s">
        <v>147</v>
      </c>
      <c r="AN5" s="958"/>
      <c r="AO5" s="958"/>
      <c r="AP5" s="958"/>
      <c r="AQ5" s="958"/>
      <c r="AR5" s="958"/>
      <c r="AS5" s="958"/>
      <c r="AT5" s="904"/>
      <c r="AU5" s="905"/>
      <c r="AV5" s="906"/>
      <c r="AW5" s="991"/>
      <c r="AX5" s="992"/>
      <c r="AY5" s="992"/>
      <c r="AZ5" s="992"/>
      <c r="BA5" s="992"/>
      <c r="BB5" s="992"/>
      <c r="BC5" s="992"/>
      <c r="BD5" s="993"/>
    </row>
    <row r="6" spans="2:63" ht="18" customHeight="1" x14ac:dyDescent="0.15">
      <c r="B6" s="949"/>
      <c r="C6" s="949"/>
      <c r="D6" s="939"/>
      <c r="E6" s="965"/>
      <c r="F6" s="69" t="s">
        <v>108</v>
      </c>
      <c r="G6" s="968"/>
      <c r="H6" s="969"/>
      <c r="I6" s="974"/>
      <c r="J6" s="975"/>
      <c r="K6" s="976"/>
      <c r="L6" s="944"/>
      <c r="M6" s="944"/>
      <c r="N6" s="944"/>
      <c r="O6" s="944"/>
      <c r="P6" s="944"/>
      <c r="Q6" s="944"/>
      <c r="R6" s="904"/>
      <c r="S6" s="906"/>
      <c r="T6" s="983" t="s">
        <v>109</v>
      </c>
      <c r="U6" s="981"/>
      <c r="V6" s="907"/>
      <c r="W6" s="908"/>
      <c r="X6" s="908"/>
      <c r="Y6" s="909"/>
      <c r="Z6" s="919"/>
      <c r="AA6" s="914" t="s">
        <v>407</v>
      </c>
      <c r="AB6" s="206"/>
      <c r="AC6" s="918" t="s">
        <v>148</v>
      </c>
      <c r="AD6" s="918" t="s">
        <v>117</v>
      </c>
      <c r="AE6" s="959" t="s">
        <v>149</v>
      </c>
      <c r="AF6" s="960"/>
      <c r="AG6" s="960"/>
      <c r="AH6" s="961"/>
      <c r="AI6" s="918" t="s">
        <v>150</v>
      </c>
      <c r="AJ6" s="963"/>
      <c r="AK6" s="963"/>
      <c r="AL6" s="919"/>
      <c r="AM6" s="930" t="s">
        <v>110</v>
      </c>
      <c r="AN6" s="930"/>
      <c r="AO6" s="901" t="s">
        <v>111</v>
      </c>
      <c r="AP6" s="995"/>
      <c r="AQ6" s="899" t="s">
        <v>112</v>
      </c>
      <c r="AR6" s="900"/>
      <c r="AS6" s="900"/>
      <c r="AT6" s="907"/>
      <c r="AU6" s="908"/>
      <c r="AV6" s="909"/>
      <c r="AW6" s="994" t="s">
        <v>113</v>
      </c>
      <c r="AX6" s="994"/>
      <c r="AY6" s="994"/>
      <c r="AZ6" s="994"/>
      <c r="BA6" s="994" t="s">
        <v>114</v>
      </c>
      <c r="BB6" s="994"/>
      <c r="BC6" s="994"/>
      <c r="BD6" s="994"/>
    </row>
    <row r="7" spans="2:63" ht="18" customHeight="1" x14ac:dyDescent="0.15">
      <c r="B7" s="949"/>
      <c r="C7" s="949"/>
      <c r="D7" s="939"/>
      <c r="E7" s="965"/>
      <c r="F7" s="941" t="s">
        <v>115</v>
      </c>
      <c r="G7" s="970"/>
      <c r="H7" s="971"/>
      <c r="I7" s="977"/>
      <c r="J7" s="978"/>
      <c r="K7" s="979"/>
      <c r="L7" s="944"/>
      <c r="M7" s="944"/>
      <c r="N7" s="944"/>
      <c r="O7" s="944"/>
      <c r="P7" s="944"/>
      <c r="Q7" s="944"/>
      <c r="R7" s="907"/>
      <c r="S7" s="909"/>
      <c r="T7" s="983"/>
      <c r="U7" s="982" t="s">
        <v>116</v>
      </c>
      <c r="V7" s="927" t="s">
        <v>26</v>
      </c>
      <c r="W7" s="916" t="s">
        <v>27</v>
      </c>
      <c r="X7" s="918" t="s">
        <v>151</v>
      </c>
      <c r="Y7" s="918" t="s">
        <v>152</v>
      </c>
      <c r="Z7" s="919"/>
      <c r="AA7" s="914"/>
      <c r="AB7" s="985" t="s">
        <v>408</v>
      </c>
      <c r="AC7" s="919"/>
      <c r="AD7" s="919"/>
      <c r="AE7" s="918" t="s">
        <v>153</v>
      </c>
      <c r="AF7" s="918" t="s">
        <v>154</v>
      </c>
      <c r="AG7" s="918" t="s">
        <v>155</v>
      </c>
      <c r="AH7" s="918" t="s">
        <v>156</v>
      </c>
      <c r="AI7" s="919"/>
      <c r="AJ7" s="963"/>
      <c r="AK7" s="963"/>
      <c r="AL7" s="919"/>
      <c r="AM7" s="930"/>
      <c r="AN7" s="930"/>
      <c r="AO7" s="996"/>
      <c r="AP7" s="997"/>
      <c r="AQ7" s="951" t="s">
        <v>157</v>
      </c>
      <c r="AR7" s="952"/>
      <c r="AS7" s="943" t="s">
        <v>118</v>
      </c>
      <c r="AT7" s="953"/>
      <c r="AU7" s="953"/>
      <c r="AV7" s="896" t="s">
        <v>158</v>
      </c>
      <c r="AW7" s="950" t="s">
        <v>119</v>
      </c>
      <c r="AX7" s="950" t="s">
        <v>120</v>
      </c>
      <c r="AY7" s="950" t="s">
        <v>121</v>
      </c>
      <c r="AZ7" s="950" t="s">
        <v>122</v>
      </c>
      <c r="BA7" s="950" t="s">
        <v>123</v>
      </c>
      <c r="BB7" s="950" t="s">
        <v>124</v>
      </c>
      <c r="BC7" s="950" t="s">
        <v>125</v>
      </c>
      <c r="BD7" s="950" t="s">
        <v>126</v>
      </c>
    </row>
    <row r="8" spans="2:63" ht="25.5" customHeight="1" x14ac:dyDescent="0.15">
      <c r="B8" s="949"/>
      <c r="C8" s="949"/>
      <c r="D8" s="939"/>
      <c r="E8" s="965"/>
      <c r="F8" s="941"/>
      <c r="G8" s="921" t="s">
        <v>127</v>
      </c>
      <c r="H8" s="927" t="s">
        <v>128</v>
      </c>
      <c r="I8" s="921" t="s">
        <v>127</v>
      </c>
      <c r="J8" s="927" t="s">
        <v>128</v>
      </c>
      <c r="K8" s="927" t="s">
        <v>129</v>
      </c>
      <c r="L8" s="921" t="s">
        <v>130</v>
      </c>
      <c r="M8" s="924" t="s">
        <v>128</v>
      </c>
      <c r="N8" s="921" t="s">
        <v>130</v>
      </c>
      <c r="O8" s="924" t="s">
        <v>128</v>
      </c>
      <c r="P8" s="921" t="s">
        <v>130</v>
      </c>
      <c r="Q8" s="924" t="s">
        <v>128</v>
      </c>
      <c r="R8" s="921" t="s">
        <v>127</v>
      </c>
      <c r="S8" s="948" t="s">
        <v>128</v>
      </c>
      <c r="T8" s="983"/>
      <c r="U8" s="982"/>
      <c r="V8" s="928"/>
      <c r="W8" s="954"/>
      <c r="X8" s="919"/>
      <c r="Y8" s="919"/>
      <c r="Z8" s="919"/>
      <c r="AA8" s="914"/>
      <c r="AB8" s="986"/>
      <c r="AC8" s="919"/>
      <c r="AD8" s="919"/>
      <c r="AE8" s="919"/>
      <c r="AF8" s="919"/>
      <c r="AG8" s="919"/>
      <c r="AH8" s="919"/>
      <c r="AI8" s="919"/>
      <c r="AJ8" s="963"/>
      <c r="AK8" s="963"/>
      <c r="AL8" s="919"/>
      <c r="AM8" s="921" t="s">
        <v>130</v>
      </c>
      <c r="AN8" s="924" t="s">
        <v>128</v>
      </c>
      <c r="AO8" s="921" t="s">
        <v>130</v>
      </c>
      <c r="AP8" s="910" t="s">
        <v>128</v>
      </c>
      <c r="AQ8" s="913" t="s">
        <v>131</v>
      </c>
      <c r="AR8" s="113"/>
      <c r="AS8" s="943"/>
      <c r="AT8" s="931" t="s">
        <v>130</v>
      </c>
      <c r="AU8" s="934" t="s">
        <v>159</v>
      </c>
      <c r="AV8" s="897"/>
      <c r="AW8" s="950"/>
      <c r="AX8" s="950"/>
      <c r="AY8" s="950"/>
      <c r="AZ8" s="950"/>
      <c r="BA8" s="950"/>
      <c r="BB8" s="950"/>
      <c r="BC8" s="950"/>
      <c r="BD8" s="950"/>
    </row>
    <row r="9" spans="2:63" ht="74.25" customHeight="1" x14ac:dyDescent="0.15">
      <c r="B9" s="949"/>
      <c r="C9" s="949"/>
      <c r="D9" s="939"/>
      <c r="E9" s="965"/>
      <c r="F9" s="941"/>
      <c r="G9" s="922"/>
      <c r="H9" s="928"/>
      <c r="I9" s="922"/>
      <c r="J9" s="928"/>
      <c r="K9" s="928"/>
      <c r="L9" s="922"/>
      <c r="M9" s="925"/>
      <c r="N9" s="922"/>
      <c r="O9" s="925"/>
      <c r="P9" s="922"/>
      <c r="Q9" s="925"/>
      <c r="R9" s="922"/>
      <c r="S9" s="949"/>
      <c r="T9" s="983"/>
      <c r="U9" s="70"/>
      <c r="V9" s="928"/>
      <c r="W9" s="954"/>
      <c r="X9" s="919"/>
      <c r="Y9" s="919"/>
      <c r="Z9" s="919"/>
      <c r="AA9" s="914"/>
      <c r="AB9" s="986"/>
      <c r="AC9" s="919"/>
      <c r="AD9" s="919"/>
      <c r="AE9" s="919"/>
      <c r="AF9" s="919"/>
      <c r="AG9" s="919"/>
      <c r="AH9" s="919"/>
      <c r="AI9" s="919"/>
      <c r="AJ9" s="963"/>
      <c r="AK9" s="963"/>
      <c r="AL9" s="919"/>
      <c r="AM9" s="922"/>
      <c r="AN9" s="925"/>
      <c r="AO9" s="922"/>
      <c r="AP9" s="911"/>
      <c r="AQ9" s="914"/>
      <c r="AR9" s="128" t="s">
        <v>132</v>
      </c>
      <c r="AS9" s="916" t="s">
        <v>133</v>
      </c>
      <c r="AT9" s="932"/>
      <c r="AU9" s="935"/>
      <c r="AV9" s="897"/>
      <c r="AW9" s="950"/>
      <c r="AX9" s="950"/>
      <c r="AY9" s="950"/>
      <c r="AZ9" s="950"/>
      <c r="BA9" s="950"/>
      <c r="BB9" s="950"/>
      <c r="BC9" s="950"/>
      <c r="BD9" s="950"/>
      <c r="BF9" s="984" t="s">
        <v>405</v>
      </c>
      <c r="BG9" s="984"/>
      <c r="BH9" s="984"/>
      <c r="BI9" s="984" t="s">
        <v>406</v>
      </c>
      <c r="BJ9" s="984"/>
      <c r="BK9" s="984"/>
    </row>
    <row r="10" spans="2:63" ht="18" customHeight="1" x14ac:dyDescent="0.15">
      <c r="B10" s="71"/>
      <c r="C10" s="71"/>
      <c r="D10" s="940"/>
      <c r="E10" s="72"/>
      <c r="F10" s="942"/>
      <c r="G10" s="73"/>
      <c r="H10" s="74"/>
      <c r="I10" s="73"/>
      <c r="J10" s="72"/>
      <c r="K10" s="72"/>
      <c r="L10" s="923"/>
      <c r="M10" s="926"/>
      <c r="N10" s="923"/>
      <c r="O10" s="926"/>
      <c r="P10" s="923"/>
      <c r="Q10" s="926"/>
      <c r="R10" s="73"/>
      <c r="S10" s="72"/>
      <c r="T10" s="75"/>
      <c r="U10" s="76"/>
      <c r="V10" s="929"/>
      <c r="W10" s="917"/>
      <c r="X10" s="920"/>
      <c r="Y10" s="920"/>
      <c r="Z10" s="920"/>
      <c r="AA10" s="915"/>
      <c r="AB10" s="987"/>
      <c r="AC10" s="920"/>
      <c r="AD10" s="920"/>
      <c r="AE10" s="920"/>
      <c r="AF10" s="920"/>
      <c r="AG10" s="920"/>
      <c r="AH10" s="920"/>
      <c r="AI10" s="920"/>
      <c r="AJ10" s="964"/>
      <c r="AK10" s="964"/>
      <c r="AL10" s="920"/>
      <c r="AM10" s="923"/>
      <c r="AN10" s="926"/>
      <c r="AO10" s="923"/>
      <c r="AP10" s="912"/>
      <c r="AQ10" s="915"/>
      <c r="AR10" s="129"/>
      <c r="AS10" s="917"/>
      <c r="AT10" s="933"/>
      <c r="AU10" s="936"/>
      <c r="AV10" s="898"/>
      <c r="AW10" s="950"/>
      <c r="AX10" s="950"/>
      <c r="AY10" s="950"/>
      <c r="AZ10" s="950"/>
      <c r="BA10" s="950"/>
      <c r="BB10" s="950"/>
      <c r="BC10" s="950"/>
      <c r="BD10" s="950"/>
      <c r="BF10" s="192" t="s">
        <v>403</v>
      </c>
      <c r="BG10" s="192" t="s">
        <v>404</v>
      </c>
      <c r="BH10" s="192"/>
      <c r="BI10" s="192" t="s">
        <v>403</v>
      </c>
      <c r="BJ10" s="192" t="s">
        <v>404</v>
      </c>
      <c r="BK10" s="192"/>
    </row>
    <row r="11" spans="2:63" ht="18" customHeight="1" x14ac:dyDescent="0.15">
      <c r="B11" s="77"/>
      <c r="C11" s="78"/>
      <c r="D11" s="79"/>
      <c r="E11" s="72"/>
      <c r="F11" s="80"/>
      <c r="G11" s="72"/>
      <c r="H11" s="81" t="str">
        <f>IF(G11&gt;0,VLOOKUP(G11,整理番号表!D$5:E$9,2,FALSE),"")</f>
        <v/>
      </c>
      <c r="I11" s="82"/>
      <c r="J11" s="81" t="str">
        <f>IF(I11&gt;0,VLOOKUP(I11,整理番号表!D$12:E$19,2,FALSE),"")</f>
        <v/>
      </c>
      <c r="K11" s="83"/>
      <c r="L11" s="108"/>
      <c r="M11" s="109" t="str">
        <f>IF(L11&gt;0,VLOOKUP(L11,整理番号表!G$5:G$16,2,FALSE),"")</f>
        <v/>
      </c>
      <c r="N11" s="108"/>
      <c r="O11" s="109" t="str">
        <f>IF(N11&gt;0,VLOOKUP(N11,整理番号表!G$20:H$21,2,FALSE),"")</f>
        <v/>
      </c>
      <c r="P11" s="108"/>
      <c r="Q11" s="109" t="str">
        <f>IF(P11&gt;0,VLOOKUP(P11,整理番号表!G$25:H$26,2,FALSE),"")</f>
        <v/>
      </c>
      <c r="R11" s="82"/>
      <c r="S11" s="84" t="str">
        <f>IF(R11&gt;0,VLOOKUP(R11,整理番号表!K$5:L$38,2,FALSE),"")</f>
        <v/>
      </c>
      <c r="T11" s="72"/>
      <c r="U11" s="85"/>
      <c r="V11" s="108" t="s">
        <v>601</v>
      </c>
      <c r="W11" s="108" t="s">
        <v>602</v>
      </c>
      <c r="X11" s="195">
        <f>IF(V11="",0,INDEX(整理番号表!$X$6:$AM$11,MATCH(V11,整理番号表!$W$6:$W$11,0),MATCH(W11,整理番号表!$X$5:$AM$5,0)))</f>
        <v>50</v>
      </c>
      <c r="Y11" s="108"/>
      <c r="Z11" s="108"/>
      <c r="AA11" s="207">
        <v>1000000</v>
      </c>
      <c r="AB11" s="209">
        <v>1000000</v>
      </c>
      <c r="AC11" s="151">
        <f>IF(AA11&gt;0,IF(Z11=1,MIN(ROUNDDOWN((AA11-BF11)*0.3,-3),ROUNDDOWN(AA11-BF11-AE11-AD11,-3),ROUNDDOWN(AD11+AL11*0.5,-3),ROUNDDOWN((AA11-BF11)/2-(AB11-BI11)*X11/100*4/10,-3)),MIN(ROUNDDOWN(AA11*0.3,-3),ROUNDDOWN(AA11-AE11-AD11,-3),ROUNDDOWN(AD11+AL11*0.5,-3),ROUNDDOWN(AA11/2-AB11*X11/100*4/10,-3))),"")</f>
        <v>300000</v>
      </c>
      <c r="AD11" s="114">
        <v>100000</v>
      </c>
      <c r="AE11" s="196">
        <f t="shared" ref="AE11:AE32" si="0">SUM(AF11:AH11)</f>
        <v>500000</v>
      </c>
      <c r="AF11" s="114">
        <v>250000</v>
      </c>
      <c r="AG11" s="114">
        <v>250000</v>
      </c>
      <c r="AH11" s="114"/>
      <c r="AI11" s="115">
        <f t="shared" ref="AI11:AI32" si="1">IF(AA11&gt;0,AA11-AC11-AD11-AE11,"")</f>
        <v>100000</v>
      </c>
      <c r="AJ11" s="116">
        <f t="shared" ref="AJ11:AJ32" si="2">IF(AA11&gt;0,AC11/AA11,"")</f>
        <v>0.3</v>
      </c>
      <c r="AK11" s="117"/>
      <c r="AL11" s="118">
        <v>500000</v>
      </c>
      <c r="AM11" s="119"/>
      <c r="AN11" s="120" t="str">
        <f>IF(AM11&gt;0,VLOOKUP(AM11,整理番号表!O$5:P$13,2,FALSE),"")</f>
        <v/>
      </c>
      <c r="AO11" s="119"/>
      <c r="AP11" s="109" t="str">
        <f>IF(AO11&gt;0,VLOOKUP(AO11,整理番号表!R$5:S$12,2,FALSE),"")</f>
        <v/>
      </c>
      <c r="AQ11" s="119"/>
      <c r="AR11" s="199">
        <f t="shared" ref="AR11:AR32" si="3">IF(AQ11=1,AD11,0)</f>
        <v>0</v>
      </c>
      <c r="AS11" s="200"/>
      <c r="AT11" s="122"/>
      <c r="AU11" s="123" t="str">
        <f>IF(AT11&gt;0,VLOOKUP(AT11,整理番号表!R$16:R$17,2,FALSE),"")</f>
        <v/>
      </c>
      <c r="AV11" s="122"/>
      <c r="AW11" s="72"/>
      <c r="AX11" s="72"/>
      <c r="AY11" s="72"/>
      <c r="AZ11" s="72"/>
      <c r="BA11" s="72"/>
      <c r="BB11" s="72"/>
      <c r="BC11" s="72"/>
      <c r="BD11" s="72"/>
      <c r="BF11" s="193" t="b">
        <f>IF(AA11&gt;0,IF($Z11=1,ROUNDDOWN(AA11*8/108,0)),"")</f>
        <v>0</v>
      </c>
      <c r="BG11" s="193" t="str">
        <f>IF(AA11&gt;0,IF($Z11=1,ROUNDDOWN(BF11*BH11,0),""),"")</f>
        <v/>
      </c>
      <c r="BH11" s="194" t="str">
        <f>IF(AA11&gt;0,IF($Z11=1,ROUNDDOWN(AC11/(AA11-BF11),5),""),"")</f>
        <v/>
      </c>
      <c r="BI11" s="193" t="b">
        <f>IF(AB11&gt;0,IF($Z11=1,ROUNDDOWN(AB11*8/108,0)),"")</f>
        <v>0</v>
      </c>
      <c r="BJ11" s="193"/>
      <c r="BK11" s="194"/>
    </row>
    <row r="12" spans="2:63" ht="18" customHeight="1" x14ac:dyDescent="0.15">
      <c r="B12" s="77"/>
      <c r="C12" s="86"/>
      <c r="D12" s="87" t="str">
        <f t="shared" ref="D12:D32" si="4">IF(E12="","",IF(E12&lt;&gt;E11,SUM(D11)+1,D11))</f>
        <v/>
      </c>
      <c r="E12" s="88"/>
      <c r="F12" s="80"/>
      <c r="G12" s="88"/>
      <c r="H12" s="89" t="str">
        <f>IF(G12&gt;0,VLOOKUP(G12,整理番号表!D$5:E$9,2,FALSE),"")</f>
        <v/>
      </c>
      <c r="I12" s="90"/>
      <c r="J12" s="89" t="str">
        <f>IF(I12&gt;0,VLOOKUP(I12,整理番号表!D$12:E$19,2,FALSE),"")</f>
        <v/>
      </c>
      <c r="K12" s="91"/>
      <c r="L12" s="108"/>
      <c r="M12" s="109" t="str">
        <f>IF(L12&gt;0,VLOOKUP(L12,整理番号表!G$5:G$16,2,FALSE),"")</f>
        <v/>
      </c>
      <c r="N12" s="108"/>
      <c r="O12" s="109" t="str">
        <f>IF(N12&gt;0,VLOOKUP(N12,整理番号表!G$20:H$21,2,FALSE),"")</f>
        <v/>
      </c>
      <c r="P12" s="108"/>
      <c r="Q12" s="109" t="str">
        <f>IF(P12&gt;0,VLOOKUP(P12,整理番号表!G$25:H$26,2,FALSE),"")</f>
        <v/>
      </c>
      <c r="R12" s="90"/>
      <c r="S12" s="92" t="str">
        <f>IF(R12&gt;0,VLOOKUP(R12,整理番号表!K$5:L$38,2,FALSE),"")</f>
        <v/>
      </c>
      <c r="T12" s="88"/>
      <c r="U12" s="93"/>
      <c r="V12" s="108"/>
      <c r="W12" s="108"/>
      <c r="X12" s="195">
        <f>IF(V12="",0,INDEX(整理番号表!$X$6:$AM$11,MATCH(V12,整理番号表!$W$6:$W$11,0),MATCH(W12,整理番号表!$X$5:$AM$5,0)))</f>
        <v>0</v>
      </c>
      <c r="Y12" s="108"/>
      <c r="Z12" s="108"/>
      <c r="AA12" s="207"/>
      <c r="AB12" s="209"/>
      <c r="AC12" s="151" t="str">
        <f t="shared" ref="AC12:AC32" si="5">IF(AA12&gt;0,IF(Z12=1,MIN(ROUNDDOWN((AA12-BF12)*0.3,-3),ROUNDDOWN(AA12-BF12-AE12-AD12,-3),ROUNDDOWN(AD12+AL12*0.5,-3),ROUNDDOWN((AA12-BF12)/2-(AB12-BI12)*X12/100*4/10,-3)),MIN(ROUNDDOWN(AA12*0.3,-3),ROUNDDOWN(AA12-AE12-AD12,-3),ROUNDDOWN(AD12+AL12*0.5,-3),ROUNDDOWN(AA12/2-AB12*X12/100*4/10,-3))),"")</f>
        <v/>
      </c>
      <c r="AD12" s="114"/>
      <c r="AE12" s="196">
        <f t="shared" si="0"/>
        <v>0</v>
      </c>
      <c r="AF12" s="114"/>
      <c r="AG12" s="114"/>
      <c r="AH12" s="114"/>
      <c r="AI12" s="115" t="str">
        <f t="shared" si="1"/>
        <v/>
      </c>
      <c r="AJ12" s="116" t="str">
        <f t="shared" si="2"/>
        <v/>
      </c>
      <c r="AK12" s="117"/>
      <c r="AL12" s="118"/>
      <c r="AM12" s="119"/>
      <c r="AN12" s="120" t="str">
        <f>IF(AM12&gt;0,VLOOKUP(AM12,整理番号表!O$5:P$13,2,FALSE),"")</f>
        <v/>
      </c>
      <c r="AO12" s="119"/>
      <c r="AP12" s="109" t="str">
        <f>IF(AO12&gt;0,VLOOKUP(AO12,整理番号表!R$5:S$12,2,FALSE),"")</f>
        <v/>
      </c>
      <c r="AQ12" s="119"/>
      <c r="AR12" s="199">
        <f t="shared" si="3"/>
        <v>0</v>
      </c>
      <c r="AS12" s="200"/>
      <c r="AT12" s="122"/>
      <c r="AU12" s="123" t="str">
        <f>IF(AT12&gt;0,VLOOKUP(AT12,整理番号表!R$16:R$17,2,FALSE),"")</f>
        <v/>
      </c>
      <c r="AV12" s="122"/>
      <c r="AW12" s="88"/>
      <c r="AX12" s="88"/>
      <c r="AY12" s="88"/>
      <c r="AZ12" s="88"/>
      <c r="BA12" s="88"/>
      <c r="BB12" s="88"/>
      <c r="BC12" s="88"/>
      <c r="BD12" s="88"/>
      <c r="BF12" s="193" t="str">
        <f t="shared" ref="BF12:BF32" si="6">IF(AA12&gt;0,IF($Z12=1,ROUNDDOWN(AA12*8/108,0)),"")</f>
        <v/>
      </c>
      <c r="BG12" s="193" t="str">
        <f t="shared" ref="BG12:BG32" si="7">IF(AA12&gt;0,IF($Z12=1,ROUNDDOWN(BF12*BH12,0),""),"")</f>
        <v/>
      </c>
      <c r="BH12" s="194" t="str">
        <f t="shared" ref="BH12:BH32" si="8">IF(AA12&gt;0,IF($Z12=1,ROUNDDOWN(AC12/(AA12-BF12),5),""),"")</f>
        <v/>
      </c>
      <c r="BI12" s="193" t="str">
        <f t="shared" ref="BI12:BI32" si="9">IF(AB12&gt;0,IF($Z12=1,ROUNDDOWN(AB12*8/108,0)),"")</f>
        <v/>
      </c>
      <c r="BJ12" s="193"/>
      <c r="BK12" s="194"/>
    </row>
    <row r="13" spans="2:63" ht="18" customHeight="1" x14ac:dyDescent="0.15">
      <c r="B13" s="77"/>
      <c r="C13" s="86"/>
      <c r="D13" s="87" t="str">
        <f t="shared" si="4"/>
        <v/>
      </c>
      <c r="E13" s="88"/>
      <c r="F13" s="80"/>
      <c r="G13" s="88"/>
      <c r="H13" s="89" t="str">
        <f>IF(G13&gt;0,VLOOKUP(G13,整理番号表!D$5:E$9,2,FALSE),"")</f>
        <v/>
      </c>
      <c r="I13" s="90"/>
      <c r="J13" s="89" t="str">
        <f>IF(I13&gt;0,VLOOKUP(I13,整理番号表!D$12:E$19,2,FALSE),"")</f>
        <v/>
      </c>
      <c r="K13" s="91"/>
      <c r="L13" s="108"/>
      <c r="M13" s="109" t="str">
        <f>IF(L13&gt;0,VLOOKUP(L13,整理番号表!G$5:G$16,2,FALSE),"")</f>
        <v/>
      </c>
      <c r="N13" s="108"/>
      <c r="O13" s="109" t="str">
        <f>IF(N13&gt;0,VLOOKUP(N13,整理番号表!G$20:H$21,2,FALSE),"")</f>
        <v/>
      </c>
      <c r="P13" s="108"/>
      <c r="Q13" s="109" t="str">
        <f>IF(P13&gt;0,VLOOKUP(P13,整理番号表!G$25:H$26,2,FALSE),"")</f>
        <v/>
      </c>
      <c r="R13" s="90"/>
      <c r="S13" s="92" t="str">
        <f>IF(R13&gt;0,VLOOKUP(R13,整理番号表!K$5:L$38,2,FALSE),"")</f>
        <v/>
      </c>
      <c r="T13" s="88"/>
      <c r="U13" s="93"/>
      <c r="V13" s="108"/>
      <c r="W13" s="108"/>
      <c r="X13" s="195">
        <f>IF(V13="",0,INDEX(整理番号表!$X$6:$AM$11,MATCH(V13,整理番号表!$W$6:$W$11,0),MATCH(W13,整理番号表!$X$5:$AM$5,0)))</f>
        <v>0</v>
      </c>
      <c r="Y13" s="108"/>
      <c r="Z13" s="108"/>
      <c r="AA13" s="207"/>
      <c r="AB13" s="209"/>
      <c r="AC13" s="151" t="str">
        <f t="shared" si="5"/>
        <v/>
      </c>
      <c r="AD13" s="114"/>
      <c r="AE13" s="196">
        <f t="shared" si="0"/>
        <v>0</v>
      </c>
      <c r="AF13" s="114"/>
      <c r="AG13" s="114"/>
      <c r="AH13" s="114"/>
      <c r="AI13" s="115" t="str">
        <f t="shared" si="1"/>
        <v/>
      </c>
      <c r="AJ13" s="116" t="str">
        <f t="shared" si="2"/>
        <v/>
      </c>
      <c r="AK13" s="117"/>
      <c r="AL13" s="118"/>
      <c r="AM13" s="119"/>
      <c r="AN13" s="120" t="str">
        <f>IF(AM13&gt;0,VLOOKUP(AM13,整理番号表!O$5:P$13,2,FALSE),"")</f>
        <v/>
      </c>
      <c r="AO13" s="119"/>
      <c r="AP13" s="109" t="str">
        <f>IF(AO13&gt;0,VLOOKUP(AO13,整理番号表!R$5:S$12,2,FALSE),"")</f>
        <v/>
      </c>
      <c r="AQ13" s="119"/>
      <c r="AR13" s="199">
        <f t="shared" si="3"/>
        <v>0</v>
      </c>
      <c r="AS13" s="200"/>
      <c r="AT13" s="122"/>
      <c r="AU13" s="123" t="str">
        <f>IF(AT13&gt;0,VLOOKUP(AT13,整理番号表!R$16:R$17,2,FALSE),"")</f>
        <v/>
      </c>
      <c r="AV13" s="122"/>
      <c r="AW13" s="88"/>
      <c r="AX13" s="88"/>
      <c r="AY13" s="88"/>
      <c r="AZ13" s="88"/>
      <c r="BA13" s="88"/>
      <c r="BB13" s="88"/>
      <c r="BC13" s="88"/>
      <c r="BD13" s="88"/>
      <c r="BF13" s="193" t="str">
        <f t="shared" si="6"/>
        <v/>
      </c>
      <c r="BG13" s="193" t="str">
        <f t="shared" si="7"/>
        <v/>
      </c>
      <c r="BH13" s="194" t="str">
        <f t="shared" si="8"/>
        <v/>
      </c>
      <c r="BI13" s="193" t="str">
        <f t="shared" si="9"/>
        <v/>
      </c>
      <c r="BJ13" s="193"/>
      <c r="BK13" s="194"/>
    </row>
    <row r="14" spans="2:63" ht="18" customHeight="1" x14ac:dyDescent="0.15">
      <c r="B14" s="77"/>
      <c r="C14" s="86"/>
      <c r="D14" s="87" t="str">
        <f t="shared" si="4"/>
        <v/>
      </c>
      <c r="E14" s="88"/>
      <c r="F14" s="80"/>
      <c r="G14" s="88"/>
      <c r="H14" s="89" t="str">
        <f>IF(G14&gt;0,VLOOKUP(G14,整理番号表!D$5:E$9,2,FALSE),"")</f>
        <v/>
      </c>
      <c r="I14" s="90"/>
      <c r="J14" s="89" t="str">
        <f>IF(I14&gt;0,VLOOKUP(I14,整理番号表!D$12:E$19,2,FALSE),"")</f>
        <v/>
      </c>
      <c r="K14" s="91"/>
      <c r="L14" s="108"/>
      <c r="M14" s="109" t="str">
        <f>IF(L14&gt;0,VLOOKUP(L14,整理番号表!G$5:G$16,2,FALSE),"")</f>
        <v/>
      </c>
      <c r="N14" s="108"/>
      <c r="O14" s="109" t="str">
        <f>IF(N14&gt;0,VLOOKUP(N14,整理番号表!G$20:H$21,2,FALSE),"")</f>
        <v/>
      </c>
      <c r="P14" s="108"/>
      <c r="Q14" s="109" t="str">
        <f>IF(P14&gt;0,VLOOKUP(P14,整理番号表!G$25:H$26,2,FALSE),"")</f>
        <v/>
      </c>
      <c r="R14" s="90"/>
      <c r="S14" s="92" t="str">
        <f>IF(R14&gt;0,VLOOKUP(R14,整理番号表!K$5:L$38,2,FALSE),"")</f>
        <v/>
      </c>
      <c r="T14" s="88"/>
      <c r="U14" s="93"/>
      <c r="V14" s="108"/>
      <c r="W14" s="108"/>
      <c r="X14" s="195">
        <f>IF(V14="",0,INDEX(整理番号表!$X$6:$AM$11,MATCH(V14,整理番号表!$W$6:$W$11,0),MATCH(W14,整理番号表!$X$5:$AM$5,0)))</f>
        <v>0</v>
      </c>
      <c r="Y14" s="108"/>
      <c r="Z14" s="108"/>
      <c r="AA14" s="207"/>
      <c r="AB14" s="209"/>
      <c r="AC14" s="151" t="str">
        <f t="shared" si="5"/>
        <v/>
      </c>
      <c r="AD14" s="114"/>
      <c r="AE14" s="196">
        <f t="shared" si="0"/>
        <v>0</v>
      </c>
      <c r="AF14" s="114"/>
      <c r="AG14" s="114"/>
      <c r="AH14" s="114"/>
      <c r="AI14" s="115" t="str">
        <f t="shared" si="1"/>
        <v/>
      </c>
      <c r="AJ14" s="116" t="str">
        <f t="shared" si="2"/>
        <v/>
      </c>
      <c r="AK14" s="117"/>
      <c r="AL14" s="118"/>
      <c r="AM14" s="119"/>
      <c r="AN14" s="120" t="str">
        <f>IF(AM14&gt;0,VLOOKUP(AM14,整理番号表!O$5:P$13,2,FALSE),"")</f>
        <v/>
      </c>
      <c r="AO14" s="119"/>
      <c r="AP14" s="109" t="str">
        <f>IF(AO14&gt;0,VLOOKUP(AO14,整理番号表!R$5:S$12,2,FALSE),"")</f>
        <v/>
      </c>
      <c r="AQ14" s="119"/>
      <c r="AR14" s="199">
        <f t="shared" si="3"/>
        <v>0</v>
      </c>
      <c r="AS14" s="200"/>
      <c r="AT14" s="122"/>
      <c r="AU14" s="123" t="str">
        <f>IF(AT14&gt;0,VLOOKUP(AT14,整理番号表!R$16:R$17,2,FALSE),"")</f>
        <v/>
      </c>
      <c r="AV14" s="122"/>
      <c r="AW14" s="88"/>
      <c r="AX14" s="88"/>
      <c r="AY14" s="88"/>
      <c r="AZ14" s="88"/>
      <c r="BA14" s="88"/>
      <c r="BB14" s="88"/>
      <c r="BC14" s="88"/>
      <c r="BD14" s="88"/>
      <c r="BF14" s="193" t="str">
        <f t="shared" si="6"/>
        <v/>
      </c>
      <c r="BG14" s="193" t="str">
        <f t="shared" si="7"/>
        <v/>
      </c>
      <c r="BH14" s="194" t="str">
        <f t="shared" si="8"/>
        <v/>
      </c>
      <c r="BI14" s="193" t="str">
        <f t="shared" si="9"/>
        <v/>
      </c>
      <c r="BJ14" s="193"/>
      <c r="BK14" s="194"/>
    </row>
    <row r="15" spans="2:63" ht="18" customHeight="1" x14ac:dyDescent="0.15">
      <c r="B15" s="77"/>
      <c r="C15" s="86"/>
      <c r="D15" s="87" t="str">
        <f t="shared" si="4"/>
        <v/>
      </c>
      <c r="E15" s="88"/>
      <c r="F15" s="80"/>
      <c r="G15" s="88"/>
      <c r="H15" s="89" t="str">
        <f>IF(G15&gt;0,VLOOKUP(G15,整理番号表!D$5:E$9,2,FALSE),"")</f>
        <v/>
      </c>
      <c r="I15" s="90"/>
      <c r="J15" s="89" t="str">
        <f>IF(I15&gt;0,VLOOKUP(I15,整理番号表!D$12:E$19,2,FALSE),"")</f>
        <v/>
      </c>
      <c r="K15" s="91"/>
      <c r="L15" s="108"/>
      <c r="M15" s="109" t="str">
        <f>IF(L15&gt;0,VLOOKUP(L15,整理番号表!G$5:G$16,2,FALSE),"")</f>
        <v/>
      </c>
      <c r="N15" s="108"/>
      <c r="O15" s="109" t="str">
        <f>IF(N15&gt;0,VLOOKUP(N15,整理番号表!G$20:H$21,2,FALSE),"")</f>
        <v/>
      </c>
      <c r="P15" s="108"/>
      <c r="Q15" s="109" t="str">
        <f>IF(P15&gt;0,VLOOKUP(P15,整理番号表!G$25:H$26,2,FALSE),"")</f>
        <v/>
      </c>
      <c r="R15" s="90"/>
      <c r="S15" s="92" t="str">
        <f>IF(R15&gt;0,VLOOKUP(R15,整理番号表!K$5:L$38,2,FALSE),"")</f>
        <v/>
      </c>
      <c r="T15" s="88"/>
      <c r="U15" s="93"/>
      <c r="V15" s="108"/>
      <c r="W15" s="108"/>
      <c r="X15" s="195">
        <f>IF(V15="",0,INDEX(整理番号表!$X$6:$AM$11,MATCH(V15,整理番号表!$W$6:$W$11,0),MATCH(W15,整理番号表!$X$5:$AM$5,0)))</f>
        <v>0</v>
      </c>
      <c r="Y15" s="108"/>
      <c r="Z15" s="108"/>
      <c r="AA15" s="207"/>
      <c r="AB15" s="209"/>
      <c r="AC15" s="151" t="str">
        <f t="shared" si="5"/>
        <v/>
      </c>
      <c r="AD15" s="114"/>
      <c r="AE15" s="196">
        <f t="shared" si="0"/>
        <v>0</v>
      </c>
      <c r="AF15" s="114"/>
      <c r="AG15" s="114"/>
      <c r="AH15" s="114"/>
      <c r="AI15" s="115" t="str">
        <f t="shared" si="1"/>
        <v/>
      </c>
      <c r="AJ15" s="116" t="str">
        <f t="shared" si="2"/>
        <v/>
      </c>
      <c r="AK15" s="117"/>
      <c r="AL15" s="118"/>
      <c r="AM15" s="119"/>
      <c r="AN15" s="120" t="str">
        <f>IF(AM15&gt;0,VLOOKUP(AM15,整理番号表!O$5:P$13,2,FALSE),"")</f>
        <v/>
      </c>
      <c r="AO15" s="119"/>
      <c r="AP15" s="109" t="str">
        <f>IF(AO15&gt;0,VLOOKUP(AO15,整理番号表!R$5:S$12,2,FALSE),"")</f>
        <v/>
      </c>
      <c r="AQ15" s="119"/>
      <c r="AR15" s="199">
        <f t="shared" si="3"/>
        <v>0</v>
      </c>
      <c r="AS15" s="200"/>
      <c r="AT15" s="122"/>
      <c r="AU15" s="123" t="str">
        <f>IF(AT15&gt;0,VLOOKUP(AT15,整理番号表!R$16:R$17,2,FALSE),"")</f>
        <v/>
      </c>
      <c r="AV15" s="122"/>
      <c r="AW15" s="88"/>
      <c r="AX15" s="88"/>
      <c r="AY15" s="88"/>
      <c r="AZ15" s="88"/>
      <c r="BA15" s="88"/>
      <c r="BB15" s="88"/>
      <c r="BC15" s="88"/>
      <c r="BD15" s="88"/>
      <c r="BF15" s="193" t="str">
        <f t="shared" si="6"/>
        <v/>
      </c>
      <c r="BG15" s="193" t="str">
        <f t="shared" si="7"/>
        <v/>
      </c>
      <c r="BH15" s="194" t="str">
        <f t="shared" si="8"/>
        <v/>
      </c>
      <c r="BI15" s="193" t="str">
        <f t="shared" si="9"/>
        <v/>
      </c>
      <c r="BJ15" s="193"/>
      <c r="BK15" s="194"/>
    </row>
    <row r="16" spans="2:63" ht="18" customHeight="1" x14ac:dyDescent="0.15">
      <c r="B16" s="77"/>
      <c r="C16" s="86"/>
      <c r="D16" s="87" t="str">
        <f t="shared" si="4"/>
        <v/>
      </c>
      <c r="E16" s="88"/>
      <c r="F16" s="80"/>
      <c r="G16" s="88"/>
      <c r="H16" s="89" t="str">
        <f>IF(G16&gt;0,VLOOKUP(G16,整理番号表!D$5:E$9,2,FALSE),"")</f>
        <v/>
      </c>
      <c r="I16" s="90"/>
      <c r="J16" s="89" t="str">
        <f>IF(I16&gt;0,VLOOKUP(I16,整理番号表!D$12:E$19,2,FALSE),"")</f>
        <v/>
      </c>
      <c r="K16" s="91"/>
      <c r="L16" s="108"/>
      <c r="M16" s="109" t="str">
        <f>IF(L16&gt;0,VLOOKUP(L16,整理番号表!G$5:G$16,2,FALSE),"")</f>
        <v/>
      </c>
      <c r="N16" s="108"/>
      <c r="O16" s="109" t="str">
        <f>IF(N16&gt;0,VLOOKUP(N16,整理番号表!G$20:H$21,2,FALSE),"")</f>
        <v/>
      </c>
      <c r="P16" s="108"/>
      <c r="Q16" s="109" t="str">
        <f>IF(P16&gt;0,VLOOKUP(P16,整理番号表!G$25:H$26,2,FALSE),"")</f>
        <v/>
      </c>
      <c r="R16" s="90"/>
      <c r="S16" s="92" t="str">
        <f>IF(R16&gt;0,VLOOKUP(R16,整理番号表!K$5:L$38,2,FALSE),"")</f>
        <v/>
      </c>
      <c r="T16" s="88"/>
      <c r="U16" s="93"/>
      <c r="V16" s="108"/>
      <c r="W16" s="108"/>
      <c r="X16" s="195">
        <f>IF(V16="",0,INDEX(整理番号表!$X$6:$AM$11,MATCH(V16,整理番号表!$W$6:$W$11,0),MATCH(W16,整理番号表!$X$5:$AM$5,0)))</f>
        <v>0</v>
      </c>
      <c r="Y16" s="108"/>
      <c r="Z16" s="108"/>
      <c r="AA16" s="207"/>
      <c r="AB16" s="209"/>
      <c r="AC16" s="151" t="str">
        <f t="shared" si="5"/>
        <v/>
      </c>
      <c r="AD16" s="114"/>
      <c r="AE16" s="196">
        <f t="shared" si="0"/>
        <v>0</v>
      </c>
      <c r="AF16" s="114"/>
      <c r="AG16" s="114"/>
      <c r="AH16" s="114"/>
      <c r="AI16" s="115" t="str">
        <f t="shared" si="1"/>
        <v/>
      </c>
      <c r="AJ16" s="116" t="str">
        <f t="shared" si="2"/>
        <v/>
      </c>
      <c r="AK16" s="117"/>
      <c r="AL16" s="118"/>
      <c r="AM16" s="119"/>
      <c r="AN16" s="120" t="str">
        <f>IF(AM16&gt;0,VLOOKUP(AM16,整理番号表!O$5:P$13,2,FALSE),"")</f>
        <v/>
      </c>
      <c r="AO16" s="119"/>
      <c r="AP16" s="109" t="str">
        <f>IF(AO16&gt;0,VLOOKUP(AO16,整理番号表!R$5:S$12,2,FALSE),"")</f>
        <v/>
      </c>
      <c r="AQ16" s="119"/>
      <c r="AR16" s="199">
        <f t="shared" si="3"/>
        <v>0</v>
      </c>
      <c r="AS16" s="200"/>
      <c r="AT16" s="122"/>
      <c r="AU16" s="123" t="str">
        <f>IF(AT16&gt;0,VLOOKUP(AT16,整理番号表!R$16:R$17,2,FALSE),"")</f>
        <v/>
      </c>
      <c r="AV16" s="122"/>
      <c r="AW16" s="88"/>
      <c r="AX16" s="88"/>
      <c r="AY16" s="88"/>
      <c r="AZ16" s="88"/>
      <c r="BA16" s="88"/>
      <c r="BB16" s="88"/>
      <c r="BC16" s="88"/>
      <c r="BD16" s="88"/>
      <c r="BF16" s="193" t="str">
        <f t="shared" si="6"/>
        <v/>
      </c>
      <c r="BG16" s="193" t="str">
        <f t="shared" si="7"/>
        <v/>
      </c>
      <c r="BH16" s="194" t="str">
        <f t="shared" si="8"/>
        <v/>
      </c>
      <c r="BI16" s="193" t="str">
        <f t="shared" si="9"/>
        <v/>
      </c>
      <c r="BJ16" s="193"/>
      <c r="BK16" s="194"/>
    </row>
    <row r="17" spans="2:63" ht="18" customHeight="1" x14ac:dyDescent="0.15">
      <c r="B17" s="77"/>
      <c r="C17" s="86"/>
      <c r="D17" s="87" t="str">
        <f t="shared" si="4"/>
        <v/>
      </c>
      <c r="E17" s="88"/>
      <c r="F17" s="80"/>
      <c r="G17" s="88"/>
      <c r="H17" s="89" t="str">
        <f>IF(G17&gt;0,VLOOKUP(G17,整理番号表!D$5:E$9,2,FALSE),"")</f>
        <v/>
      </c>
      <c r="I17" s="90"/>
      <c r="J17" s="89" t="str">
        <f>IF(I17&gt;0,VLOOKUP(I17,整理番号表!D$12:E$19,2,FALSE),"")</f>
        <v/>
      </c>
      <c r="K17" s="91"/>
      <c r="L17" s="108"/>
      <c r="M17" s="109" t="str">
        <f>IF(L17&gt;0,VLOOKUP(L17,整理番号表!G$5:G$16,2,FALSE),"")</f>
        <v/>
      </c>
      <c r="N17" s="108"/>
      <c r="O17" s="109" t="str">
        <f>IF(N17&gt;0,VLOOKUP(N17,整理番号表!G$20:H$21,2,FALSE),"")</f>
        <v/>
      </c>
      <c r="P17" s="108"/>
      <c r="Q17" s="109" t="str">
        <f>IF(P17&gt;0,VLOOKUP(P17,整理番号表!G$25:H$26,2,FALSE),"")</f>
        <v/>
      </c>
      <c r="R17" s="90"/>
      <c r="S17" s="92" t="str">
        <f>IF(R17&gt;0,VLOOKUP(R17,整理番号表!K$5:L$38,2,FALSE),"")</f>
        <v/>
      </c>
      <c r="T17" s="88"/>
      <c r="U17" s="93"/>
      <c r="V17" s="108"/>
      <c r="W17" s="108"/>
      <c r="X17" s="195">
        <f>IF(V17="",0,INDEX(整理番号表!$X$6:$AM$11,MATCH(V17,整理番号表!$W$6:$W$11,0),MATCH(W17,整理番号表!$X$5:$AM$5,0)))</f>
        <v>0</v>
      </c>
      <c r="Y17" s="108"/>
      <c r="Z17" s="108"/>
      <c r="AA17" s="207"/>
      <c r="AB17" s="209"/>
      <c r="AC17" s="151" t="str">
        <f t="shared" si="5"/>
        <v/>
      </c>
      <c r="AD17" s="114"/>
      <c r="AE17" s="196">
        <f t="shared" si="0"/>
        <v>0</v>
      </c>
      <c r="AF17" s="114"/>
      <c r="AG17" s="114"/>
      <c r="AH17" s="114"/>
      <c r="AI17" s="115" t="str">
        <f t="shared" si="1"/>
        <v/>
      </c>
      <c r="AJ17" s="116" t="str">
        <f t="shared" si="2"/>
        <v/>
      </c>
      <c r="AK17" s="117"/>
      <c r="AL17" s="118"/>
      <c r="AM17" s="119"/>
      <c r="AN17" s="120" t="str">
        <f>IF(AM17&gt;0,VLOOKUP(AM17,整理番号表!O$5:P$13,2,FALSE),"")</f>
        <v/>
      </c>
      <c r="AO17" s="119"/>
      <c r="AP17" s="109" t="str">
        <f>IF(AO17&gt;0,VLOOKUP(AO17,整理番号表!R$5:S$12,2,FALSE),"")</f>
        <v/>
      </c>
      <c r="AQ17" s="119"/>
      <c r="AR17" s="199">
        <f t="shared" si="3"/>
        <v>0</v>
      </c>
      <c r="AS17" s="200"/>
      <c r="AT17" s="122"/>
      <c r="AU17" s="123" t="str">
        <f>IF(AT17&gt;0,VLOOKUP(AT17,整理番号表!R$16:R$17,2,FALSE),"")</f>
        <v/>
      </c>
      <c r="AV17" s="122"/>
      <c r="AW17" s="88"/>
      <c r="AX17" s="88"/>
      <c r="AY17" s="88"/>
      <c r="AZ17" s="88"/>
      <c r="BA17" s="88"/>
      <c r="BB17" s="88"/>
      <c r="BC17" s="88"/>
      <c r="BD17" s="88"/>
      <c r="BF17" s="193" t="str">
        <f t="shared" si="6"/>
        <v/>
      </c>
      <c r="BG17" s="193" t="str">
        <f t="shared" si="7"/>
        <v/>
      </c>
      <c r="BH17" s="194" t="str">
        <f t="shared" si="8"/>
        <v/>
      </c>
      <c r="BI17" s="193" t="str">
        <f t="shared" si="9"/>
        <v/>
      </c>
      <c r="BJ17" s="193"/>
      <c r="BK17" s="194"/>
    </row>
    <row r="18" spans="2:63" ht="18" customHeight="1" x14ac:dyDescent="0.15">
      <c r="B18" s="77"/>
      <c r="C18" s="86"/>
      <c r="D18" s="87" t="str">
        <f t="shared" si="4"/>
        <v/>
      </c>
      <c r="E18" s="88"/>
      <c r="F18" s="80"/>
      <c r="G18" s="88"/>
      <c r="H18" s="89" t="str">
        <f>IF(G18&gt;0,VLOOKUP(G18,整理番号表!D$5:E$9,2,FALSE),"")</f>
        <v/>
      </c>
      <c r="I18" s="90"/>
      <c r="J18" s="89" t="str">
        <f>IF(I18&gt;0,VLOOKUP(I18,整理番号表!D$12:E$19,2,FALSE),"")</f>
        <v/>
      </c>
      <c r="K18" s="91"/>
      <c r="L18" s="108"/>
      <c r="M18" s="109" t="str">
        <f>IF(L18&gt;0,VLOOKUP(L18,整理番号表!G$5:G$16,2,FALSE),"")</f>
        <v/>
      </c>
      <c r="N18" s="108"/>
      <c r="O18" s="109" t="str">
        <f>IF(N18&gt;0,VLOOKUP(N18,整理番号表!G$20:H$21,2,FALSE),"")</f>
        <v/>
      </c>
      <c r="P18" s="108"/>
      <c r="Q18" s="109" t="str">
        <f>IF(P18&gt;0,VLOOKUP(P18,整理番号表!G$25:H$26,2,FALSE),"")</f>
        <v/>
      </c>
      <c r="R18" s="90"/>
      <c r="S18" s="92" t="str">
        <f>IF(R18&gt;0,VLOOKUP(R18,整理番号表!K$5:L$38,2,FALSE),"")</f>
        <v/>
      </c>
      <c r="T18" s="88"/>
      <c r="U18" s="93"/>
      <c r="V18" s="108"/>
      <c r="W18" s="108"/>
      <c r="X18" s="195">
        <f>IF(V18="",0,INDEX(整理番号表!$X$6:$AM$11,MATCH(V18,整理番号表!$W$6:$W$11,0),MATCH(W18,整理番号表!$X$5:$AM$5,0)))</f>
        <v>0</v>
      </c>
      <c r="Y18" s="108"/>
      <c r="Z18" s="108"/>
      <c r="AA18" s="207"/>
      <c r="AB18" s="209"/>
      <c r="AC18" s="151" t="str">
        <f t="shared" si="5"/>
        <v/>
      </c>
      <c r="AD18" s="114"/>
      <c r="AE18" s="196">
        <f t="shared" si="0"/>
        <v>0</v>
      </c>
      <c r="AF18" s="114"/>
      <c r="AG18" s="114"/>
      <c r="AH18" s="114"/>
      <c r="AI18" s="115" t="str">
        <f t="shared" si="1"/>
        <v/>
      </c>
      <c r="AJ18" s="116" t="str">
        <f t="shared" si="2"/>
        <v/>
      </c>
      <c r="AK18" s="117"/>
      <c r="AL18" s="118"/>
      <c r="AM18" s="119"/>
      <c r="AN18" s="120" t="str">
        <f>IF(AM18&gt;0,VLOOKUP(AM18,整理番号表!O$5:P$13,2,FALSE),"")</f>
        <v/>
      </c>
      <c r="AO18" s="119"/>
      <c r="AP18" s="109" t="str">
        <f>IF(AO18&gt;0,VLOOKUP(AO18,整理番号表!R$5:S$12,2,FALSE),"")</f>
        <v/>
      </c>
      <c r="AQ18" s="119"/>
      <c r="AR18" s="199">
        <f t="shared" si="3"/>
        <v>0</v>
      </c>
      <c r="AS18" s="200"/>
      <c r="AT18" s="122"/>
      <c r="AU18" s="123" t="str">
        <f>IF(AT18&gt;0,VLOOKUP(AT18,整理番号表!R$16:R$17,2,FALSE),"")</f>
        <v/>
      </c>
      <c r="AV18" s="122"/>
      <c r="AW18" s="88"/>
      <c r="AX18" s="88"/>
      <c r="AY18" s="88"/>
      <c r="AZ18" s="88"/>
      <c r="BA18" s="88"/>
      <c r="BB18" s="88"/>
      <c r="BC18" s="88"/>
      <c r="BD18" s="88"/>
      <c r="BF18" s="193" t="str">
        <f t="shared" si="6"/>
        <v/>
      </c>
      <c r="BG18" s="193" t="str">
        <f t="shared" si="7"/>
        <v/>
      </c>
      <c r="BH18" s="194" t="str">
        <f t="shared" si="8"/>
        <v/>
      </c>
      <c r="BI18" s="193" t="str">
        <f t="shared" si="9"/>
        <v/>
      </c>
      <c r="BJ18" s="193"/>
      <c r="BK18" s="194"/>
    </row>
    <row r="19" spans="2:63" ht="18" customHeight="1" x14ac:dyDescent="0.15">
      <c r="B19" s="77"/>
      <c r="C19" s="86"/>
      <c r="D19" s="87" t="str">
        <f t="shared" si="4"/>
        <v/>
      </c>
      <c r="E19" s="88"/>
      <c r="F19" s="80"/>
      <c r="G19" s="88"/>
      <c r="H19" s="89" t="str">
        <f>IF(G19&gt;0,VLOOKUP(G19,整理番号表!D$5:E$9,2,FALSE),"")</f>
        <v/>
      </c>
      <c r="I19" s="90"/>
      <c r="J19" s="89" t="str">
        <f>IF(I19&gt;0,VLOOKUP(I19,整理番号表!D$12:E$19,2,FALSE),"")</f>
        <v/>
      </c>
      <c r="K19" s="91"/>
      <c r="L19" s="108"/>
      <c r="M19" s="109" t="str">
        <f>IF(L19&gt;0,VLOOKUP(L19,整理番号表!G$5:G$16,2,FALSE),"")</f>
        <v/>
      </c>
      <c r="N19" s="108"/>
      <c r="O19" s="109" t="str">
        <f>IF(N19&gt;0,VLOOKUP(N19,整理番号表!G$20:H$21,2,FALSE),"")</f>
        <v/>
      </c>
      <c r="P19" s="108"/>
      <c r="Q19" s="109" t="str">
        <f>IF(P19&gt;0,VLOOKUP(P19,整理番号表!G$25:H$26,2,FALSE),"")</f>
        <v/>
      </c>
      <c r="R19" s="90"/>
      <c r="S19" s="92" t="str">
        <f>IF(R19&gt;0,VLOOKUP(R19,整理番号表!K$5:L$38,2,FALSE),"")</f>
        <v/>
      </c>
      <c r="T19" s="88"/>
      <c r="U19" s="93"/>
      <c r="V19" s="108"/>
      <c r="W19" s="108"/>
      <c r="X19" s="195">
        <f>IF(V19="",0,INDEX(整理番号表!$X$6:$AM$11,MATCH(V19,整理番号表!$W$6:$W$11,0),MATCH(W19,整理番号表!$X$5:$AM$5,0)))</f>
        <v>0</v>
      </c>
      <c r="Y19" s="108"/>
      <c r="Z19" s="108"/>
      <c r="AA19" s="207"/>
      <c r="AB19" s="209"/>
      <c r="AC19" s="151" t="str">
        <f t="shared" si="5"/>
        <v/>
      </c>
      <c r="AD19" s="114"/>
      <c r="AE19" s="196">
        <f t="shared" si="0"/>
        <v>0</v>
      </c>
      <c r="AF19" s="114"/>
      <c r="AG19" s="114"/>
      <c r="AH19" s="114"/>
      <c r="AI19" s="115" t="str">
        <f t="shared" si="1"/>
        <v/>
      </c>
      <c r="AJ19" s="116" t="str">
        <f t="shared" si="2"/>
        <v/>
      </c>
      <c r="AK19" s="117"/>
      <c r="AL19" s="118"/>
      <c r="AM19" s="119"/>
      <c r="AN19" s="120" t="str">
        <f>IF(AM19&gt;0,VLOOKUP(AM19,整理番号表!O$5:P$13,2,FALSE),"")</f>
        <v/>
      </c>
      <c r="AO19" s="119"/>
      <c r="AP19" s="109" t="str">
        <f>IF(AO19&gt;0,VLOOKUP(AO19,整理番号表!R$5:S$12,2,FALSE),"")</f>
        <v/>
      </c>
      <c r="AQ19" s="119"/>
      <c r="AR19" s="199">
        <f t="shared" si="3"/>
        <v>0</v>
      </c>
      <c r="AS19" s="200"/>
      <c r="AT19" s="122"/>
      <c r="AU19" s="123" t="str">
        <f>IF(AT19&gt;0,VLOOKUP(AT19,整理番号表!R$16:R$17,2,FALSE),"")</f>
        <v/>
      </c>
      <c r="AV19" s="122"/>
      <c r="AW19" s="88"/>
      <c r="AX19" s="88"/>
      <c r="AY19" s="88"/>
      <c r="AZ19" s="88"/>
      <c r="BA19" s="88"/>
      <c r="BB19" s="88"/>
      <c r="BC19" s="88"/>
      <c r="BD19" s="88"/>
      <c r="BF19" s="193" t="str">
        <f t="shared" si="6"/>
        <v/>
      </c>
      <c r="BG19" s="193" t="str">
        <f t="shared" si="7"/>
        <v/>
      </c>
      <c r="BH19" s="194" t="str">
        <f t="shared" si="8"/>
        <v/>
      </c>
      <c r="BI19" s="193" t="str">
        <f t="shared" si="9"/>
        <v/>
      </c>
      <c r="BJ19" s="193"/>
      <c r="BK19" s="194"/>
    </row>
    <row r="20" spans="2:63" ht="18" customHeight="1" x14ac:dyDescent="0.15">
      <c r="B20" s="77"/>
      <c r="C20" s="86"/>
      <c r="D20" s="87" t="str">
        <f t="shared" si="4"/>
        <v/>
      </c>
      <c r="E20" s="88"/>
      <c r="F20" s="80"/>
      <c r="G20" s="88"/>
      <c r="H20" s="89" t="str">
        <f>IF(G20&gt;0,VLOOKUP(G20,整理番号表!D$5:E$9,2,FALSE),"")</f>
        <v/>
      </c>
      <c r="I20" s="90"/>
      <c r="J20" s="89" t="str">
        <f>IF(I20&gt;0,VLOOKUP(I20,整理番号表!D$12:E$19,2,FALSE),"")</f>
        <v/>
      </c>
      <c r="K20" s="91"/>
      <c r="L20" s="108"/>
      <c r="M20" s="109" t="str">
        <f>IF(L20&gt;0,VLOOKUP(L20,整理番号表!G$5:G$16,2,FALSE),"")</f>
        <v/>
      </c>
      <c r="N20" s="108"/>
      <c r="O20" s="109" t="str">
        <f>IF(N20&gt;0,VLOOKUP(N20,整理番号表!G$20:H$21,2,FALSE),"")</f>
        <v/>
      </c>
      <c r="P20" s="108"/>
      <c r="Q20" s="109" t="str">
        <f>IF(P20&gt;0,VLOOKUP(P20,整理番号表!G$25:H$26,2,FALSE),"")</f>
        <v/>
      </c>
      <c r="R20" s="90"/>
      <c r="S20" s="92" t="str">
        <f>IF(R20&gt;0,VLOOKUP(R20,整理番号表!K$5:L$38,2,FALSE),"")</f>
        <v/>
      </c>
      <c r="T20" s="88"/>
      <c r="U20" s="93"/>
      <c r="V20" s="108"/>
      <c r="W20" s="108"/>
      <c r="X20" s="195">
        <f>IF(V20="",0,INDEX(整理番号表!$X$6:$AM$11,MATCH(V20,整理番号表!$W$6:$W$11,0),MATCH(W20,整理番号表!$X$5:$AM$5,0)))</f>
        <v>0</v>
      </c>
      <c r="Y20" s="108"/>
      <c r="Z20" s="108"/>
      <c r="AA20" s="207"/>
      <c r="AB20" s="209"/>
      <c r="AC20" s="151" t="str">
        <f t="shared" si="5"/>
        <v/>
      </c>
      <c r="AD20" s="114"/>
      <c r="AE20" s="196">
        <f t="shared" si="0"/>
        <v>0</v>
      </c>
      <c r="AF20" s="114"/>
      <c r="AG20" s="114"/>
      <c r="AH20" s="114"/>
      <c r="AI20" s="115" t="str">
        <f t="shared" si="1"/>
        <v/>
      </c>
      <c r="AJ20" s="116" t="str">
        <f t="shared" si="2"/>
        <v/>
      </c>
      <c r="AK20" s="117"/>
      <c r="AL20" s="118"/>
      <c r="AM20" s="119"/>
      <c r="AN20" s="120" t="str">
        <f>IF(AM20&gt;0,VLOOKUP(AM20,整理番号表!O$5:P$13,2,FALSE),"")</f>
        <v/>
      </c>
      <c r="AO20" s="119"/>
      <c r="AP20" s="109" t="str">
        <f>IF(AO20&gt;0,VLOOKUP(AO20,整理番号表!R$5:S$12,2,FALSE),"")</f>
        <v/>
      </c>
      <c r="AQ20" s="119"/>
      <c r="AR20" s="199">
        <f t="shared" si="3"/>
        <v>0</v>
      </c>
      <c r="AS20" s="200"/>
      <c r="AT20" s="122"/>
      <c r="AU20" s="123" t="str">
        <f>IF(AT20&gt;0,VLOOKUP(AT20,整理番号表!R$16:R$17,2,FALSE),"")</f>
        <v/>
      </c>
      <c r="AV20" s="122"/>
      <c r="AW20" s="88"/>
      <c r="AX20" s="88"/>
      <c r="AY20" s="88"/>
      <c r="AZ20" s="88"/>
      <c r="BA20" s="88"/>
      <c r="BB20" s="88"/>
      <c r="BC20" s="88"/>
      <c r="BD20" s="88"/>
      <c r="BF20" s="193" t="str">
        <f t="shared" si="6"/>
        <v/>
      </c>
      <c r="BG20" s="193" t="str">
        <f t="shared" si="7"/>
        <v/>
      </c>
      <c r="BH20" s="194" t="str">
        <f t="shared" si="8"/>
        <v/>
      </c>
      <c r="BI20" s="193" t="str">
        <f t="shared" si="9"/>
        <v/>
      </c>
      <c r="BJ20" s="193"/>
      <c r="BK20" s="194"/>
    </row>
    <row r="21" spans="2:63" ht="18" customHeight="1" x14ac:dyDescent="0.15">
      <c r="B21" s="77"/>
      <c r="C21" s="86"/>
      <c r="D21" s="87" t="str">
        <f t="shared" si="4"/>
        <v/>
      </c>
      <c r="E21" s="88"/>
      <c r="F21" s="80"/>
      <c r="G21" s="88"/>
      <c r="H21" s="89" t="str">
        <f>IF(G21&gt;0,VLOOKUP(G21,整理番号表!D$5:E$9,2,FALSE),"")</f>
        <v/>
      </c>
      <c r="I21" s="90"/>
      <c r="J21" s="89" t="str">
        <f>IF(I21&gt;0,VLOOKUP(I21,整理番号表!D$12:E$19,2,FALSE),"")</f>
        <v/>
      </c>
      <c r="K21" s="91"/>
      <c r="L21" s="108"/>
      <c r="M21" s="109" t="str">
        <f>IF(L21&gt;0,VLOOKUP(L21,整理番号表!G$5:G$16,2,FALSE),"")</f>
        <v/>
      </c>
      <c r="N21" s="108"/>
      <c r="O21" s="109" t="str">
        <f>IF(N21&gt;0,VLOOKUP(N21,整理番号表!G$20:H$21,2,FALSE),"")</f>
        <v/>
      </c>
      <c r="P21" s="108"/>
      <c r="Q21" s="109" t="str">
        <f>IF(P21&gt;0,VLOOKUP(P21,整理番号表!G$25:H$26,2,FALSE),"")</f>
        <v/>
      </c>
      <c r="R21" s="90"/>
      <c r="S21" s="92" t="str">
        <f>IF(R21&gt;0,VLOOKUP(R21,整理番号表!K$5:L$38,2,FALSE),"")</f>
        <v/>
      </c>
      <c r="T21" s="88"/>
      <c r="U21" s="93"/>
      <c r="V21" s="108"/>
      <c r="W21" s="108"/>
      <c r="X21" s="195">
        <f>IF(V21="",0,INDEX(整理番号表!$X$6:$AM$11,MATCH(V21,整理番号表!$W$6:$W$11,0),MATCH(W21,整理番号表!$X$5:$AM$5,0)))</f>
        <v>0</v>
      </c>
      <c r="Y21" s="108"/>
      <c r="Z21" s="108"/>
      <c r="AA21" s="207"/>
      <c r="AB21" s="209"/>
      <c r="AC21" s="151" t="str">
        <f t="shared" si="5"/>
        <v/>
      </c>
      <c r="AD21" s="114"/>
      <c r="AE21" s="196">
        <f t="shared" si="0"/>
        <v>0</v>
      </c>
      <c r="AF21" s="114"/>
      <c r="AG21" s="114"/>
      <c r="AH21" s="114"/>
      <c r="AI21" s="115" t="str">
        <f t="shared" si="1"/>
        <v/>
      </c>
      <c r="AJ21" s="116" t="str">
        <f t="shared" si="2"/>
        <v/>
      </c>
      <c r="AK21" s="117"/>
      <c r="AL21" s="118"/>
      <c r="AM21" s="119"/>
      <c r="AN21" s="120" t="str">
        <f>IF(AM21&gt;0,VLOOKUP(AM21,整理番号表!O$5:P$13,2,FALSE),"")</f>
        <v/>
      </c>
      <c r="AO21" s="119"/>
      <c r="AP21" s="109" t="str">
        <f>IF(AO21&gt;0,VLOOKUP(AO21,整理番号表!R$5:S$12,2,FALSE),"")</f>
        <v/>
      </c>
      <c r="AQ21" s="119"/>
      <c r="AR21" s="199">
        <f t="shared" si="3"/>
        <v>0</v>
      </c>
      <c r="AS21" s="200"/>
      <c r="AT21" s="122"/>
      <c r="AU21" s="123" t="str">
        <f>IF(AT21&gt;0,VLOOKUP(AT21,整理番号表!R$16:R$17,2,FALSE),"")</f>
        <v/>
      </c>
      <c r="AV21" s="122"/>
      <c r="AW21" s="88"/>
      <c r="AX21" s="88"/>
      <c r="AY21" s="88"/>
      <c r="AZ21" s="88"/>
      <c r="BA21" s="88"/>
      <c r="BB21" s="88"/>
      <c r="BC21" s="88"/>
      <c r="BD21" s="88"/>
      <c r="BF21" s="193" t="str">
        <f t="shared" si="6"/>
        <v/>
      </c>
      <c r="BG21" s="193" t="str">
        <f t="shared" si="7"/>
        <v/>
      </c>
      <c r="BH21" s="194" t="str">
        <f t="shared" si="8"/>
        <v/>
      </c>
      <c r="BI21" s="193" t="str">
        <f t="shared" si="9"/>
        <v/>
      </c>
      <c r="BJ21" s="193"/>
      <c r="BK21" s="194"/>
    </row>
    <row r="22" spans="2:63" ht="18" customHeight="1" x14ac:dyDescent="0.15">
      <c r="B22" s="77"/>
      <c r="C22" s="86"/>
      <c r="D22" s="87" t="str">
        <f t="shared" si="4"/>
        <v/>
      </c>
      <c r="E22" s="88"/>
      <c r="F22" s="80"/>
      <c r="G22" s="88"/>
      <c r="H22" s="89" t="str">
        <f>IF(G22&gt;0,VLOOKUP(G22,整理番号表!D$5:E$9,2,FALSE),"")</f>
        <v/>
      </c>
      <c r="I22" s="90"/>
      <c r="J22" s="89" t="str">
        <f>IF(I22&gt;0,VLOOKUP(I22,整理番号表!D$12:E$19,2,FALSE),"")</f>
        <v/>
      </c>
      <c r="K22" s="91"/>
      <c r="L22" s="108"/>
      <c r="M22" s="109" t="str">
        <f>IF(L22&gt;0,VLOOKUP(L22,整理番号表!G$5:G$16,2,FALSE),"")</f>
        <v/>
      </c>
      <c r="N22" s="108"/>
      <c r="O22" s="109" t="str">
        <f>IF(N22&gt;0,VLOOKUP(N22,整理番号表!G$20:H$21,2,FALSE),"")</f>
        <v/>
      </c>
      <c r="P22" s="108"/>
      <c r="Q22" s="109" t="str">
        <f>IF(P22&gt;0,VLOOKUP(P22,整理番号表!G$25:H$26,2,FALSE),"")</f>
        <v/>
      </c>
      <c r="R22" s="90"/>
      <c r="S22" s="92" t="str">
        <f>IF(R22&gt;0,VLOOKUP(R22,整理番号表!K$5:L$38,2,FALSE),"")</f>
        <v/>
      </c>
      <c r="T22" s="88"/>
      <c r="U22" s="93"/>
      <c r="V22" s="108"/>
      <c r="W22" s="108"/>
      <c r="X22" s="195">
        <f>IF(V22="",0,INDEX(整理番号表!$X$6:$AM$11,MATCH(V22,整理番号表!$W$6:$W$11,0),MATCH(W22,整理番号表!$X$5:$AM$5,0)))</f>
        <v>0</v>
      </c>
      <c r="Y22" s="108"/>
      <c r="Z22" s="108"/>
      <c r="AA22" s="207"/>
      <c r="AB22" s="209"/>
      <c r="AC22" s="151" t="str">
        <f t="shared" si="5"/>
        <v/>
      </c>
      <c r="AD22" s="114"/>
      <c r="AE22" s="196">
        <f t="shared" si="0"/>
        <v>0</v>
      </c>
      <c r="AF22" s="114"/>
      <c r="AG22" s="114"/>
      <c r="AH22" s="114"/>
      <c r="AI22" s="115" t="str">
        <f t="shared" si="1"/>
        <v/>
      </c>
      <c r="AJ22" s="116" t="str">
        <f t="shared" si="2"/>
        <v/>
      </c>
      <c r="AK22" s="117"/>
      <c r="AL22" s="118"/>
      <c r="AM22" s="119"/>
      <c r="AN22" s="120" t="str">
        <f>IF(AM22&gt;0,VLOOKUP(AM22,整理番号表!O$5:P$13,2,FALSE),"")</f>
        <v/>
      </c>
      <c r="AO22" s="119"/>
      <c r="AP22" s="109" t="str">
        <f>IF(AO22&gt;0,VLOOKUP(AO22,整理番号表!R$5:S$12,2,FALSE),"")</f>
        <v/>
      </c>
      <c r="AQ22" s="119"/>
      <c r="AR22" s="199">
        <f t="shared" si="3"/>
        <v>0</v>
      </c>
      <c r="AS22" s="200"/>
      <c r="AT22" s="122"/>
      <c r="AU22" s="123" t="str">
        <f>IF(AT22&gt;0,VLOOKUP(AT22,整理番号表!R$16:R$17,2,FALSE),"")</f>
        <v/>
      </c>
      <c r="AV22" s="122"/>
      <c r="AW22" s="88"/>
      <c r="AX22" s="88"/>
      <c r="AY22" s="88"/>
      <c r="AZ22" s="88"/>
      <c r="BA22" s="88"/>
      <c r="BB22" s="88"/>
      <c r="BC22" s="88"/>
      <c r="BD22" s="88"/>
      <c r="BF22" s="193" t="str">
        <f t="shared" si="6"/>
        <v/>
      </c>
      <c r="BG22" s="193" t="str">
        <f t="shared" si="7"/>
        <v/>
      </c>
      <c r="BH22" s="194" t="str">
        <f t="shared" si="8"/>
        <v/>
      </c>
      <c r="BI22" s="193" t="str">
        <f t="shared" si="9"/>
        <v/>
      </c>
      <c r="BJ22" s="193"/>
      <c r="BK22" s="194"/>
    </row>
    <row r="23" spans="2:63" ht="18" customHeight="1" x14ac:dyDescent="0.15">
      <c r="B23" s="77"/>
      <c r="C23" s="86"/>
      <c r="D23" s="87" t="str">
        <f t="shared" si="4"/>
        <v/>
      </c>
      <c r="E23" s="88"/>
      <c r="F23" s="80"/>
      <c r="G23" s="88"/>
      <c r="H23" s="89" t="str">
        <f>IF(G23&gt;0,VLOOKUP(G23,整理番号表!D$5:E$9,2,FALSE),"")</f>
        <v/>
      </c>
      <c r="I23" s="90"/>
      <c r="J23" s="89" t="str">
        <f>IF(I23&gt;0,VLOOKUP(I23,整理番号表!D$12:E$19,2,FALSE),"")</f>
        <v/>
      </c>
      <c r="K23" s="91"/>
      <c r="L23" s="108"/>
      <c r="M23" s="109" t="str">
        <f>IF(L23&gt;0,VLOOKUP(L23,整理番号表!G$5:G$16,2,FALSE),"")</f>
        <v/>
      </c>
      <c r="N23" s="108"/>
      <c r="O23" s="109" t="str">
        <f>IF(N23&gt;0,VLOOKUP(N23,整理番号表!G$20:H$21,2,FALSE),"")</f>
        <v/>
      </c>
      <c r="P23" s="108"/>
      <c r="Q23" s="109" t="str">
        <f>IF(P23&gt;0,VLOOKUP(P23,整理番号表!G$25:H$26,2,FALSE),"")</f>
        <v/>
      </c>
      <c r="R23" s="90"/>
      <c r="S23" s="92" t="str">
        <f>IF(R23&gt;0,VLOOKUP(R23,整理番号表!K$5:L$38,2,FALSE),"")</f>
        <v/>
      </c>
      <c r="T23" s="88"/>
      <c r="U23" s="93"/>
      <c r="V23" s="108"/>
      <c r="W23" s="108"/>
      <c r="X23" s="195">
        <f>IF(V23="",0,INDEX(整理番号表!$X$6:$AM$11,MATCH(V23,整理番号表!$W$6:$W$11,0),MATCH(W23,整理番号表!$X$5:$AM$5,0)))</f>
        <v>0</v>
      </c>
      <c r="Y23" s="108"/>
      <c r="Z23" s="108"/>
      <c r="AA23" s="207"/>
      <c r="AB23" s="209"/>
      <c r="AC23" s="151" t="str">
        <f t="shared" si="5"/>
        <v/>
      </c>
      <c r="AD23" s="114"/>
      <c r="AE23" s="196">
        <f t="shared" si="0"/>
        <v>0</v>
      </c>
      <c r="AF23" s="114"/>
      <c r="AG23" s="114"/>
      <c r="AH23" s="114"/>
      <c r="AI23" s="115" t="str">
        <f t="shared" si="1"/>
        <v/>
      </c>
      <c r="AJ23" s="116" t="str">
        <f t="shared" si="2"/>
        <v/>
      </c>
      <c r="AK23" s="117"/>
      <c r="AL23" s="118"/>
      <c r="AM23" s="119"/>
      <c r="AN23" s="120" t="str">
        <f>IF(AM23&gt;0,VLOOKUP(AM23,整理番号表!O$5:P$13,2,FALSE),"")</f>
        <v/>
      </c>
      <c r="AO23" s="119"/>
      <c r="AP23" s="109" t="str">
        <f>IF(AO23&gt;0,VLOOKUP(AO23,整理番号表!R$5:S$12,2,FALSE),"")</f>
        <v/>
      </c>
      <c r="AQ23" s="119"/>
      <c r="AR23" s="199">
        <f t="shared" si="3"/>
        <v>0</v>
      </c>
      <c r="AS23" s="200"/>
      <c r="AT23" s="122"/>
      <c r="AU23" s="123" t="str">
        <f>IF(AT23&gt;0,VLOOKUP(AT23,整理番号表!R$16:R$17,2,FALSE),"")</f>
        <v/>
      </c>
      <c r="AV23" s="122"/>
      <c r="AW23" s="88"/>
      <c r="AX23" s="88"/>
      <c r="AY23" s="88"/>
      <c r="AZ23" s="88"/>
      <c r="BA23" s="88"/>
      <c r="BB23" s="88"/>
      <c r="BC23" s="88"/>
      <c r="BD23" s="88"/>
      <c r="BF23" s="193" t="str">
        <f t="shared" si="6"/>
        <v/>
      </c>
      <c r="BG23" s="193" t="str">
        <f t="shared" si="7"/>
        <v/>
      </c>
      <c r="BH23" s="194" t="str">
        <f t="shared" si="8"/>
        <v/>
      </c>
      <c r="BI23" s="193" t="str">
        <f t="shared" si="9"/>
        <v/>
      </c>
      <c r="BJ23" s="193"/>
      <c r="BK23" s="194"/>
    </row>
    <row r="24" spans="2:63" ht="18" customHeight="1" x14ac:dyDescent="0.15">
      <c r="B24" s="77"/>
      <c r="C24" s="86"/>
      <c r="D24" s="87" t="str">
        <f t="shared" si="4"/>
        <v/>
      </c>
      <c r="E24" s="88"/>
      <c r="F24" s="80"/>
      <c r="G24" s="88"/>
      <c r="H24" s="89" t="str">
        <f>IF(G24&gt;0,VLOOKUP(G24,整理番号表!D$5:E$9,2,FALSE),"")</f>
        <v/>
      </c>
      <c r="I24" s="90"/>
      <c r="J24" s="89" t="str">
        <f>IF(I24&gt;0,VLOOKUP(I24,整理番号表!D$12:E$19,2,FALSE),"")</f>
        <v/>
      </c>
      <c r="K24" s="91"/>
      <c r="L24" s="108"/>
      <c r="M24" s="109" t="str">
        <f>IF(L24&gt;0,VLOOKUP(L24,整理番号表!G$5:G$16,2,FALSE),"")</f>
        <v/>
      </c>
      <c r="N24" s="108"/>
      <c r="O24" s="109" t="str">
        <f>IF(N24&gt;0,VLOOKUP(N24,整理番号表!G$20:H$21,2,FALSE),"")</f>
        <v/>
      </c>
      <c r="P24" s="108"/>
      <c r="Q24" s="109" t="str">
        <f>IF(P24&gt;0,VLOOKUP(P24,整理番号表!G$25:H$26,2,FALSE),"")</f>
        <v/>
      </c>
      <c r="R24" s="90"/>
      <c r="S24" s="92" t="str">
        <f>IF(R24&gt;0,VLOOKUP(R24,整理番号表!K$5:L$38,2,FALSE),"")</f>
        <v/>
      </c>
      <c r="T24" s="88"/>
      <c r="U24" s="93"/>
      <c r="V24" s="108"/>
      <c r="W24" s="108"/>
      <c r="X24" s="195">
        <f>IF(V24="",0,INDEX(整理番号表!$X$6:$AM$11,MATCH(V24,整理番号表!$W$6:$W$11,0),MATCH(W24,整理番号表!$X$5:$AM$5,0)))</f>
        <v>0</v>
      </c>
      <c r="Y24" s="108"/>
      <c r="Z24" s="108"/>
      <c r="AA24" s="207"/>
      <c r="AB24" s="209"/>
      <c r="AC24" s="151" t="str">
        <f t="shared" si="5"/>
        <v/>
      </c>
      <c r="AD24" s="114"/>
      <c r="AE24" s="196">
        <f t="shared" si="0"/>
        <v>0</v>
      </c>
      <c r="AF24" s="114"/>
      <c r="AG24" s="114"/>
      <c r="AH24" s="114"/>
      <c r="AI24" s="115" t="str">
        <f t="shared" si="1"/>
        <v/>
      </c>
      <c r="AJ24" s="116" t="str">
        <f t="shared" si="2"/>
        <v/>
      </c>
      <c r="AK24" s="117"/>
      <c r="AL24" s="118"/>
      <c r="AM24" s="119"/>
      <c r="AN24" s="120" t="str">
        <f>IF(AM24&gt;0,VLOOKUP(AM24,整理番号表!O$5:P$13,2,FALSE),"")</f>
        <v/>
      </c>
      <c r="AO24" s="119"/>
      <c r="AP24" s="109" t="str">
        <f>IF(AO24&gt;0,VLOOKUP(AO24,整理番号表!R$5:S$12,2,FALSE),"")</f>
        <v/>
      </c>
      <c r="AQ24" s="119"/>
      <c r="AR24" s="199">
        <f t="shared" si="3"/>
        <v>0</v>
      </c>
      <c r="AS24" s="200"/>
      <c r="AT24" s="122"/>
      <c r="AU24" s="123" t="str">
        <f>IF(AT24&gt;0,VLOOKUP(AT24,整理番号表!R$16:R$17,2,FALSE),"")</f>
        <v/>
      </c>
      <c r="AV24" s="122"/>
      <c r="AW24" s="88"/>
      <c r="AX24" s="88"/>
      <c r="AY24" s="88"/>
      <c r="AZ24" s="88"/>
      <c r="BA24" s="88"/>
      <c r="BB24" s="88"/>
      <c r="BC24" s="88"/>
      <c r="BD24" s="88"/>
      <c r="BF24" s="193" t="str">
        <f t="shared" si="6"/>
        <v/>
      </c>
      <c r="BG24" s="193" t="str">
        <f t="shared" si="7"/>
        <v/>
      </c>
      <c r="BH24" s="194" t="str">
        <f t="shared" si="8"/>
        <v/>
      </c>
      <c r="BI24" s="193" t="str">
        <f t="shared" si="9"/>
        <v/>
      </c>
      <c r="BJ24" s="193"/>
      <c r="BK24" s="194"/>
    </row>
    <row r="25" spans="2:63" ht="18" customHeight="1" x14ac:dyDescent="0.15">
      <c r="B25" s="77"/>
      <c r="C25" s="86"/>
      <c r="D25" s="87" t="str">
        <f t="shared" si="4"/>
        <v/>
      </c>
      <c r="E25" s="88"/>
      <c r="F25" s="80"/>
      <c r="G25" s="88"/>
      <c r="H25" s="89" t="str">
        <f>IF(G25&gt;0,VLOOKUP(G25,整理番号表!D$5:E$9,2,FALSE),"")</f>
        <v/>
      </c>
      <c r="I25" s="90"/>
      <c r="J25" s="89" t="str">
        <f>IF(I25&gt;0,VLOOKUP(I25,整理番号表!D$12:E$19,2,FALSE),"")</f>
        <v/>
      </c>
      <c r="K25" s="91"/>
      <c r="L25" s="108"/>
      <c r="M25" s="109" t="str">
        <f>IF(L25&gt;0,VLOOKUP(L25,整理番号表!G$5:G$16,2,FALSE),"")</f>
        <v/>
      </c>
      <c r="N25" s="108"/>
      <c r="O25" s="109" t="str">
        <f>IF(N25&gt;0,VLOOKUP(N25,整理番号表!G$20:H$21,2,FALSE),"")</f>
        <v/>
      </c>
      <c r="P25" s="108"/>
      <c r="Q25" s="109" t="str">
        <f>IF(P25&gt;0,VLOOKUP(P25,整理番号表!G$25:H$26,2,FALSE),"")</f>
        <v/>
      </c>
      <c r="R25" s="90"/>
      <c r="S25" s="92" t="str">
        <f>IF(R25&gt;0,VLOOKUP(R25,整理番号表!K$5:L$38,2,FALSE),"")</f>
        <v/>
      </c>
      <c r="T25" s="88"/>
      <c r="U25" s="93"/>
      <c r="V25" s="108"/>
      <c r="W25" s="108"/>
      <c r="X25" s="195">
        <f>IF(V25="",0,INDEX(整理番号表!$X$6:$AM$11,MATCH(V25,整理番号表!$W$6:$W$11,0),MATCH(W25,整理番号表!$X$5:$AM$5,0)))</f>
        <v>0</v>
      </c>
      <c r="Y25" s="108"/>
      <c r="Z25" s="108"/>
      <c r="AA25" s="207"/>
      <c r="AB25" s="209"/>
      <c r="AC25" s="151" t="str">
        <f t="shared" si="5"/>
        <v/>
      </c>
      <c r="AD25" s="114"/>
      <c r="AE25" s="196">
        <f t="shared" si="0"/>
        <v>0</v>
      </c>
      <c r="AF25" s="114"/>
      <c r="AG25" s="114"/>
      <c r="AH25" s="114"/>
      <c r="AI25" s="115" t="str">
        <f t="shared" si="1"/>
        <v/>
      </c>
      <c r="AJ25" s="116" t="str">
        <f t="shared" si="2"/>
        <v/>
      </c>
      <c r="AK25" s="117"/>
      <c r="AL25" s="118"/>
      <c r="AM25" s="119"/>
      <c r="AN25" s="120" t="str">
        <f>IF(AM25&gt;0,VLOOKUP(AM25,整理番号表!O$5:P$13,2,FALSE),"")</f>
        <v/>
      </c>
      <c r="AO25" s="119"/>
      <c r="AP25" s="109" t="str">
        <f>IF(AO25&gt;0,VLOOKUP(AO25,整理番号表!R$5:S$12,2,FALSE),"")</f>
        <v/>
      </c>
      <c r="AQ25" s="119"/>
      <c r="AR25" s="199">
        <f t="shared" si="3"/>
        <v>0</v>
      </c>
      <c r="AS25" s="200"/>
      <c r="AT25" s="122"/>
      <c r="AU25" s="123" t="str">
        <f>IF(AT25&gt;0,VLOOKUP(AT25,整理番号表!R$16:R$17,2,FALSE),"")</f>
        <v/>
      </c>
      <c r="AV25" s="122"/>
      <c r="AW25" s="88"/>
      <c r="AX25" s="88"/>
      <c r="AY25" s="88"/>
      <c r="AZ25" s="88"/>
      <c r="BA25" s="88"/>
      <c r="BB25" s="88"/>
      <c r="BC25" s="88"/>
      <c r="BD25" s="88"/>
      <c r="BF25" s="193" t="str">
        <f t="shared" si="6"/>
        <v/>
      </c>
      <c r="BG25" s="193" t="str">
        <f t="shared" si="7"/>
        <v/>
      </c>
      <c r="BH25" s="194" t="str">
        <f t="shared" si="8"/>
        <v/>
      </c>
      <c r="BI25" s="193" t="str">
        <f t="shared" si="9"/>
        <v/>
      </c>
      <c r="BJ25" s="193"/>
      <c r="BK25" s="194"/>
    </row>
    <row r="26" spans="2:63" ht="18" customHeight="1" x14ac:dyDescent="0.15">
      <c r="B26" s="77"/>
      <c r="C26" s="86"/>
      <c r="D26" s="87" t="str">
        <f t="shared" si="4"/>
        <v/>
      </c>
      <c r="E26" s="88"/>
      <c r="F26" s="80"/>
      <c r="G26" s="88"/>
      <c r="H26" s="89" t="str">
        <f>IF(G26&gt;0,VLOOKUP(G26,整理番号表!D$5:E$9,2,FALSE),"")</f>
        <v/>
      </c>
      <c r="I26" s="90"/>
      <c r="J26" s="89" t="str">
        <f>IF(I26&gt;0,VLOOKUP(I26,整理番号表!D$12:E$19,2,FALSE),"")</f>
        <v/>
      </c>
      <c r="K26" s="91"/>
      <c r="L26" s="108"/>
      <c r="M26" s="109" t="str">
        <f>IF(L26&gt;0,VLOOKUP(L26,整理番号表!G$5:G$16,2,FALSE),"")</f>
        <v/>
      </c>
      <c r="N26" s="108"/>
      <c r="O26" s="109" t="str">
        <f>IF(N26&gt;0,VLOOKUP(N26,整理番号表!G$20:H$21,2,FALSE),"")</f>
        <v/>
      </c>
      <c r="P26" s="108"/>
      <c r="Q26" s="109" t="str">
        <f>IF(P26&gt;0,VLOOKUP(P26,整理番号表!G$25:H$26,2,FALSE),"")</f>
        <v/>
      </c>
      <c r="R26" s="90"/>
      <c r="S26" s="92" t="str">
        <f>IF(R26&gt;0,VLOOKUP(R26,整理番号表!K$5:L$38,2,FALSE),"")</f>
        <v/>
      </c>
      <c r="T26" s="88"/>
      <c r="U26" s="93"/>
      <c r="V26" s="108"/>
      <c r="W26" s="108"/>
      <c r="X26" s="195">
        <f>IF(V26="",0,INDEX(整理番号表!$X$6:$AM$11,MATCH(V26,整理番号表!$W$6:$W$11,0),MATCH(W26,整理番号表!$X$5:$AM$5,0)))</f>
        <v>0</v>
      </c>
      <c r="Y26" s="108"/>
      <c r="Z26" s="108"/>
      <c r="AA26" s="207"/>
      <c r="AB26" s="209"/>
      <c r="AC26" s="151" t="str">
        <f t="shared" si="5"/>
        <v/>
      </c>
      <c r="AD26" s="114"/>
      <c r="AE26" s="196">
        <f t="shared" si="0"/>
        <v>0</v>
      </c>
      <c r="AF26" s="114"/>
      <c r="AG26" s="114"/>
      <c r="AH26" s="114"/>
      <c r="AI26" s="115" t="str">
        <f t="shared" si="1"/>
        <v/>
      </c>
      <c r="AJ26" s="116" t="str">
        <f t="shared" si="2"/>
        <v/>
      </c>
      <c r="AK26" s="117"/>
      <c r="AL26" s="118"/>
      <c r="AM26" s="119"/>
      <c r="AN26" s="120" t="str">
        <f>IF(AM26&gt;0,VLOOKUP(AM26,整理番号表!O$5:P$13,2,FALSE),"")</f>
        <v/>
      </c>
      <c r="AO26" s="119"/>
      <c r="AP26" s="109" t="str">
        <f>IF(AO26&gt;0,VLOOKUP(AO26,整理番号表!R$5:S$12,2,FALSE),"")</f>
        <v/>
      </c>
      <c r="AQ26" s="119"/>
      <c r="AR26" s="199">
        <f t="shared" si="3"/>
        <v>0</v>
      </c>
      <c r="AS26" s="200"/>
      <c r="AT26" s="122"/>
      <c r="AU26" s="123" t="str">
        <f>IF(AT26&gt;0,VLOOKUP(AT26,整理番号表!R$16:R$17,2,FALSE),"")</f>
        <v/>
      </c>
      <c r="AV26" s="122"/>
      <c r="AW26" s="88"/>
      <c r="AX26" s="88"/>
      <c r="AY26" s="88"/>
      <c r="AZ26" s="88"/>
      <c r="BA26" s="88"/>
      <c r="BB26" s="88"/>
      <c r="BC26" s="88"/>
      <c r="BD26" s="88"/>
      <c r="BF26" s="193" t="str">
        <f t="shared" si="6"/>
        <v/>
      </c>
      <c r="BG26" s="193" t="str">
        <f t="shared" si="7"/>
        <v/>
      </c>
      <c r="BH26" s="194" t="str">
        <f t="shared" si="8"/>
        <v/>
      </c>
      <c r="BI26" s="193" t="str">
        <f t="shared" si="9"/>
        <v/>
      </c>
      <c r="BJ26" s="193"/>
      <c r="BK26" s="194"/>
    </row>
    <row r="27" spans="2:63" ht="18" customHeight="1" x14ac:dyDescent="0.15">
      <c r="B27" s="77"/>
      <c r="C27" s="86"/>
      <c r="D27" s="87" t="str">
        <f t="shared" si="4"/>
        <v/>
      </c>
      <c r="E27" s="88"/>
      <c r="F27" s="80"/>
      <c r="G27" s="88"/>
      <c r="H27" s="89" t="str">
        <f>IF(G27&gt;0,VLOOKUP(G27,整理番号表!D$5:E$9,2,FALSE),"")</f>
        <v/>
      </c>
      <c r="I27" s="90"/>
      <c r="J27" s="89" t="str">
        <f>IF(I27&gt;0,VLOOKUP(I27,整理番号表!D$12:E$19,2,FALSE),"")</f>
        <v/>
      </c>
      <c r="K27" s="91"/>
      <c r="L27" s="108"/>
      <c r="M27" s="109" t="str">
        <f>IF(L27&gt;0,VLOOKUP(L27,整理番号表!G$5:G$16,2,FALSE),"")</f>
        <v/>
      </c>
      <c r="N27" s="108"/>
      <c r="O27" s="109" t="str">
        <f>IF(N27&gt;0,VLOOKUP(N27,整理番号表!G$20:H$21,2,FALSE),"")</f>
        <v/>
      </c>
      <c r="P27" s="108"/>
      <c r="Q27" s="109" t="str">
        <f>IF(P27&gt;0,VLOOKUP(P27,整理番号表!G$25:H$26,2,FALSE),"")</f>
        <v/>
      </c>
      <c r="R27" s="90"/>
      <c r="S27" s="92" t="str">
        <f>IF(R27&gt;0,VLOOKUP(R27,整理番号表!K$5:L$38,2,FALSE),"")</f>
        <v/>
      </c>
      <c r="T27" s="88"/>
      <c r="U27" s="94"/>
      <c r="V27" s="108"/>
      <c r="W27" s="108"/>
      <c r="X27" s="195">
        <f>IF(V27="",0,INDEX(整理番号表!$X$6:$AM$11,MATCH(V27,整理番号表!$W$6:$W$11,0),MATCH(W27,整理番号表!$X$5:$AM$5,0)))</f>
        <v>0</v>
      </c>
      <c r="Y27" s="108"/>
      <c r="Z27" s="108"/>
      <c r="AA27" s="207"/>
      <c r="AB27" s="209"/>
      <c r="AC27" s="151" t="str">
        <f t="shared" si="5"/>
        <v/>
      </c>
      <c r="AD27" s="114"/>
      <c r="AE27" s="196">
        <f t="shared" si="0"/>
        <v>0</v>
      </c>
      <c r="AF27" s="114"/>
      <c r="AG27" s="114"/>
      <c r="AH27" s="114"/>
      <c r="AI27" s="115" t="str">
        <f t="shared" si="1"/>
        <v/>
      </c>
      <c r="AJ27" s="116" t="str">
        <f t="shared" si="2"/>
        <v/>
      </c>
      <c r="AK27" s="117"/>
      <c r="AL27" s="118"/>
      <c r="AM27" s="119"/>
      <c r="AN27" s="120" t="str">
        <f>IF(AM27&gt;0,VLOOKUP(AM27,整理番号表!O$5:P$13,2,FALSE),"")</f>
        <v/>
      </c>
      <c r="AO27" s="119"/>
      <c r="AP27" s="109" t="str">
        <f>IF(AO27&gt;0,VLOOKUP(AO27,整理番号表!R$5:S$12,2,FALSE),"")</f>
        <v/>
      </c>
      <c r="AQ27" s="119"/>
      <c r="AR27" s="199">
        <f t="shared" si="3"/>
        <v>0</v>
      </c>
      <c r="AS27" s="200"/>
      <c r="AT27" s="122"/>
      <c r="AU27" s="123" t="str">
        <f>IF(AT27&gt;0,VLOOKUP(AT27,整理番号表!R$16:R$17,2,FALSE),"")</f>
        <v/>
      </c>
      <c r="AV27" s="122"/>
      <c r="AW27" s="88"/>
      <c r="AX27" s="88"/>
      <c r="AY27" s="88"/>
      <c r="AZ27" s="88"/>
      <c r="BA27" s="88"/>
      <c r="BB27" s="88"/>
      <c r="BC27" s="88"/>
      <c r="BD27" s="88"/>
      <c r="BF27" s="193" t="str">
        <f t="shared" si="6"/>
        <v/>
      </c>
      <c r="BG27" s="193" t="str">
        <f t="shared" si="7"/>
        <v/>
      </c>
      <c r="BH27" s="194" t="str">
        <f t="shared" si="8"/>
        <v/>
      </c>
      <c r="BI27" s="193" t="str">
        <f t="shared" si="9"/>
        <v/>
      </c>
      <c r="BJ27" s="193"/>
      <c r="BK27" s="194"/>
    </row>
    <row r="28" spans="2:63" ht="18" customHeight="1" x14ac:dyDescent="0.15">
      <c r="B28" s="77"/>
      <c r="C28" s="86"/>
      <c r="D28" s="87" t="str">
        <f t="shared" si="4"/>
        <v/>
      </c>
      <c r="E28" s="88"/>
      <c r="F28" s="80"/>
      <c r="G28" s="88"/>
      <c r="H28" s="89" t="str">
        <f>IF(G28&gt;0,VLOOKUP(G28,整理番号表!D$5:E$9,2,FALSE),"")</f>
        <v/>
      </c>
      <c r="I28" s="90"/>
      <c r="J28" s="89" t="str">
        <f>IF(I28&gt;0,VLOOKUP(I28,整理番号表!D$12:E$19,2,FALSE),"")</f>
        <v/>
      </c>
      <c r="K28" s="91"/>
      <c r="L28" s="108"/>
      <c r="M28" s="109" t="str">
        <f>IF(L28&gt;0,VLOOKUP(L28,整理番号表!G$5:G$16,2,FALSE),"")</f>
        <v/>
      </c>
      <c r="N28" s="108"/>
      <c r="O28" s="109" t="str">
        <f>IF(N28&gt;0,VLOOKUP(N28,整理番号表!G$20:H$21,2,FALSE),"")</f>
        <v/>
      </c>
      <c r="P28" s="108"/>
      <c r="Q28" s="109" t="str">
        <f>IF(P28&gt;0,VLOOKUP(P28,整理番号表!G$25:H$26,2,FALSE),"")</f>
        <v/>
      </c>
      <c r="R28" s="90"/>
      <c r="S28" s="92" t="str">
        <f>IF(R28&gt;0,VLOOKUP(R28,整理番号表!K$5:L$38,2,FALSE),"")</f>
        <v/>
      </c>
      <c r="T28" s="88"/>
      <c r="U28" s="93"/>
      <c r="V28" s="108"/>
      <c r="W28" s="108"/>
      <c r="X28" s="195">
        <f>IF(V28="",0,INDEX(整理番号表!$X$6:$AM$11,MATCH(V28,整理番号表!$W$6:$W$11,0),MATCH(W28,整理番号表!$X$5:$AM$5,0)))</f>
        <v>0</v>
      </c>
      <c r="Y28" s="108"/>
      <c r="Z28" s="108"/>
      <c r="AA28" s="207"/>
      <c r="AB28" s="209"/>
      <c r="AC28" s="151" t="str">
        <f t="shared" si="5"/>
        <v/>
      </c>
      <c r="AD28" s="114"/>
      <c r="AE28" s="196">
        <f t="shared" si="0"/>
        <v>0</v>
      </c>
      <c r="AF28" s="114"/>
      <c r="AG28" s="114"/>
      <c r="AH28" s="114"/>
      <c r="AI28" s="115" t="str">
        <f t="shared" si="1"/>
        <v/>
      </c>
      <c r="AJ28" s="116" t="str">
        <f t="shared" si="2"/>
        <v/>
      </c>
      <c r="AK28" s="117"/>
      <c r="AL28" s="118"/>
      <c r="AM28" s="119"/>
      <c r="AN28" s="120" t="str">
        <f>IF(AM28&gt;0,VLOOKUP(AM28,整理番号表!O$5:P$13,2,FALSE),"")</f>
        <v/>
      </c>
      <c r="AO28" s="119"/>
      <c r="AP28" s="109" t="str">
        <f>IF(AO28&gt;0,VLOOKUP(AO28,整理番号表!R$5:S$12,2,FALSE),"")</f>
        <v/>
      </c>
      <c r="AQ28" s="119"/>
      <c r="AR28" s="199">
        <f t="shared" si="3"/>
        <v>0</v>
      </c>
      <c r="AS28" s="200"/>
      <c r="AT28" s="122"/>
      <c r="AU28" s="123" t="str">
        <f>IF(AT28&gt;0,VLOOKUP(AT28,整理番号表!R$16:R$17,2,FALSE),"")</f>
        <v/>
      </c>
      <c r="AV28" s="122"/>
      <c r="AW28" s="88"/>
      <c r="AX28" s="88"/>
      <c r="AY28" s="88"/>
      <c r="AZ28" s="88"/>
      <c r="BA28" s="88"/>
      <c r="BB28" s="88"/>
      <c r="BC28" s="88"/>
      <c r="BD28" s="88"/>
      <c r="BF28" s="193" t="str">
        <f t="shared" si="6"/>
        <v/>
      </c>
      <c r="BG28" s="193" t="str">
        <f t="shared" si="7"/>
        <v/>
      </c>
      <c r="BH28" s="194" t="str">
        <f t="shared" si="8"/>
        <v/>
      </c>
      <c r="BI28" s="193" t="str">
        <f t="shared" si="9"/>
        <v/>
      </c>
      <c r="BJ28" s="193"/>
      <c r="BK28" s="194"/>
    </row>
    <row r="29" spans="2:63" ht="18" customHeight="1" x14ac:dyDescent="0.15">
      <c r="B29" s="77"/>
      <c r="C29" s="86"/>
      <c r="D29" s="87" t="str">
        <f t="shared" si="4"/>
        <v/>
      </c>
      <c r="E29" s="88"/>
      <c r="F29" s="80"/>
      <c r="G29" s="88"/>
      <c r="H29" s="89" t="str">
        <f>IF(G29&gt;0,VLOOKUP(G29,整理番号表!D$5:E$9,2,FALSE),"")</f>
        <v/>
      </c>
      <c r="I29" s="90"/>
      <c r="J29" s="89" t="str">
        <f>IF(I29&gt;0,VLOOKUP(I29,整理番号表!D$12:E$19,2,FALSE),"")</f>
        <v/>
      </c>
      <c r="K29" s="91"/>
      <c r="L29" s="108"/>
      <c r="M29" s="109" t="str">
        <f>IF(L29&gt;0,VLOOKUP(L29,整理番号表!G$5:G$16,2,FALSE),"")</f>
        <v/>
      </c>
      <c r="N29" s="108"/>
      <c r="O29" s="109" t="str">
        <f>IF(N29&gt;0,VLOOKUP(N29,整理番号表!G$20:H$21,2,FALSE),"")</f>
        <v/>
      </c>
      <c r="P29" s="108"/>
      <c r="Q29" s="109" t="str">
        <f>IF(P29&gt;0,VLOOKUP(P29,整理番号表!G$25:H$26,2,FALSE),"")</f>
        <v/>
      </c>
      <c r="R29" s="90"/>
      <c r="S29" s="92" t="str">
        <f>IF(R29&gt;0,VLOOKUP(R29,整理番号表!K$5:L$38,2,FALSE),"")</f>
        <v/>
      </c>
      <c r="T29" s="88"/>
      <c r="U29" s="93"/>
      <c r="V29" s="108"/>
      <c r="W29" s="108"/>
      <c r="X29" s="195">
        <f>IF(V29="",0,INDEX(整理番号表!$X$6:$AM$11,MATCH(V29,整理番号表!$W$6:$W$11,0),MATCH(W29,整理番号表!$X$5:$AM$5,0)))</f>
        <v>0</v>
      </c>
      <c r="Y29" s="108"/>
      <c r="Z29" s="108"/>
      <c r="AA29" s="207"/>
      <c r="AB29" s="209"/>
      <c r="AC29" s="151" t="str">
        <f t="shared" si="5"/>
        <v/>
      </c>
      <c r="AD29" s="114"/>
      <c r="AE29" s="196">
        <f t="shared" si="0"/>
        <v>0</v>
      </c>
      <c r="AF29" s="114"/>
      <c r="AG29" s="114"/>
      <c r="AH29" s="114"/>
      <c r="AI29" s="115" t="str">
        <f t="shared" si="1"/>
        <v/>
      </c>
      <c r="AJ29" s="116" t="str">
        <f t="shared" si="2"/>
        <v/>
      </c>
      <c r="AK29" s="117"/>
      <c r="AL29" s="118"/>
      <c r="AM29" s="119"/>
      <c r="AN29" s="120" t="str">
        <f>IF(AM29&gt;0,VLOOKUP(AM29,整理番号表!O$5:P$13,2,FALSE),"")</f>
        <v/>
      </c>
      <c r="AO29" s="119"/>
      <c r="AP29" s="109" t="str">
        <f>IF(AO29&gt;0,VLOOKUP(AO29,整理番号表!R$5:S$12,2,FALSE),"")</f>
        <v/>
      </c>
      <c r="AQ29" s="119"/>
      <c r="AR29" s="199">
        <f t="shared" si="3"/>
        <v>0</v>
      </c>
      <c r="AS29" s="200"/>
      <c r="AT29" s="122"/>
      <c r="AU29" s="123" t="str">
        <f>IF(AT29&gt;0,VLOOKUP(AT29,整理番号表!R$16:R$17,2,FALSE),"")</f>
        <v/>
      </c>
      <c r="AV29" s="122"/>
      <c r="AW29" s="88"/>
      <c r="AX29" s="88"/>
      <c r="AY29" s="88"/>
      <c r="AZ29" s="88"/>
      <c r="BA29" s="88"/>
      <c r="BB29" s="88"/>
      <c r="BC29" s="88"/>
      <c r="BD29" s="88"/>
      <c r="BF29" s="193" t="str">
        <f t="shared" si="6"/>
        <v/>
      </c>
      <c r="BG29" s="193" t="str">
        <f t="shared" si="7"/>
        <v/>
      </c>
      <c r="BH29" s="194" t="str">
        <f t="shared" si="8"/>
        <v/>
      </c>
      <c r="BI29" s="193" t="str">
        <f t="shared" si="9"/>
        <v/>
      </c>
      <c r="BJ29" s="193"/>
      <c r="BK29" s="194"/>
    </row>
    <row r="30" spans="2:63" ht="18" customHeight="1" x14ac:dyDescent="0.15">
      <c r="B30" s="77"/>
      <c r="C30" s="86"/>
      <c r="D30" s="87" t="str">
        <f t="shared" si="4"/>
        <v/>
      </c>
      <c r="E30" s="88"/>
      <c r="F30" s="80"/>
      <c r="G30" s="88"/>
      <c r="H30" s="89" t="str">
        <f>IF(G30&gt;0,VLOOKUP(G30,整理番号表!D$5:E$9,2,FALSE),"")</f>
        <v/>
      </c>
      <c r="I30" s="90"/>
      <c r="J30" s="89" t="str">
        <f>IF(I30&gt;0,VLOOKUP(I30,整理番号表!D$12:E$19,2,FALSE),"")</f>
        <v/>
      </c>
      <c r="K30" s="91"/>
      <c r="L30" s="108"/>
      <c r="M30" s="109" t="str">
        <f>IF(L30&gt;0,VLOOKUP(L30,整理番号表!G$5:G$16,2,FALSE),"")</f>
        <v/>
      </c>
      <c r="N30" s="108"/>
      <c r="O30" s="109" t="str">
        <f>IF(N30&gt;0,VLOOKUP(N30,整理番号表!G$20:H$21,2,FALSE),"")</f>
        <v/>
      </c>
      <c r="P30" s="108"/>
      <c r="Q30" s="109" t="str">
        <f>IF(P30&gt;0,VLOOKUP(P30,整理番号表!G$25:H$26,2,FALSE),"")</f>
        <v/>
      </c>
      <c r="R30" s="90"/>
      <c r="S30" s="92" t="str">
        <f>IF(R30&gt;0,VLOOKUP(R30,整理番号表!K$5:L$38,2,FALSE),"")</f>
        <v/>
      </c>
      <c r="T30" s="88"/>
      <c r="U30" s="93"/>
      <c r="V30" s="108"/>
      <c r="W30" s="108"/>
      <c r="X30" s="195">
        <f>IF(V30="",0,INDEX(整理番号表!$X$6:$AM$11,MATCH(V30,整理番号表!$W$6:$W$11,0),MATCH(W30,整理番号表!$X$5:$AM$5,0)))</f>
        <v>0</v>
      </c>
      <c r="Y30" s="108"/>
      <c r="Z30" s="108"/>
      <c r="AA30" s="207"/>
      <c r="AB30" s="209"/>
      <c r="AC30" s="151" t="str">
        <f t="shared" si="5"/>
        <v/>
      </c>
      <c r="AD30" s="114"/>
      <c r="AE30" s="196">
        <f t="shared" si="0"/>
        <v>0</v>
      </c>
      <c r="AF30" s="114"/>
      <c r="AG30" s="114"/>
      <c r="AH30" s="114"/>
      <c r="AI30" s="115" t="str">
        <f t="shared" si="1"/>
        <v/>
      </c>
      <c r="AJ30" s="116" t="str">
        <f t="shared" si="2"/>
        <v/>
      </c>
      <c r="AK30" s="117"/>
      <c r="AL30" s="118"/>
      <c r="AM30" s="119"/>
      <c r="AN30" s="120" t="str">
        <f>IF(AM30&gt;0,VLOOKUP(AM30,整理番号表!O$5:P$13,2,FALSE),"")</f>
        <v/>
      </c>
      <c r="AO30" s="119"/>
      <c r="AP30" s="109" t="str">
        <f>IF(AO30&gt;0,VLOOKUP(AO30,整理番号表!R$5:S$12,2,FALSE),"")</f>
        <v/>
      </c>
      <c r="AQ30" s="119"/>
      <c r="AR30" s="199">
        <f t="shared" si="3"/>
        <v>0</v>
      </c>
      <c r="AS30" s="200"/>
      <c r="AT30" s="122"/>
      <c r="AU30" s="123" t="str">
        <f>IF(AT30&gt;0,VLOOKUP(AT30,整理番号表!R$16:R$17,2,FALSE),"")</f>
        <v/>
      </c>
      <c r="AV30" s="122"/>
      <c r="AW30" s="88"/>
      <c r="AX30" s="88"/>
      <c r="AY30" s="88"/>
      <c r="AZ30" s="88"/>
      <c r="BA30" s="88"/>
      <c r="BB30" s="88"/>
      <c r="BC30" s="88"/>
      <c r="BD30" s="88"/>
      <c r="BF30" s="193" t="str">
        <f t="shared" si="6"/>
        <v/>
      </c>
      <c r="BG30" s="193" t="str">
        <f t="shared" si="7"/>
        <v/>
      </c>
      <c r="BH30" s="194" t="str">
        <f t="shared" si="8"/>
        <v/>
      </c>
      <c r="BI30" s="193" t="str">
        <f t="shared" si="9"/>
        <v/>
      </c>
      <c r="BJ30" s="193"/>
      <c r="BK30" s="194"/>
    </row>
    <row r="31" spans="2:63" ht="18" customHeight="1" x14ac:dyDescent="0.15">
      <c r="B31" s="77"/>
      <c r="C31" s="86"/>
      <c r="D31" s="87" t="str">
        <f t="shared" si="4"/>
        <v/>
      </c>
      <c r="E31" s="88"/>
      <c r="F31" s="80"/>
      <c r="G31" s="88"/>
      <c r="H31" s="89" t="str">
        <f>IF(G31&gt;0,VLOOKUP(G31,整理番号表!D$5:E$9,2,FALSE),"")</f>
        <v/>
      </c>
      <c r="I31" s="90"/>
      <c r="J31" s="89" t="str">
        <f>IF(I31&gt;0,VLOOKUP(I31,整理番号表!D$12:E$19,2,FALSE),"")</f>
        <v/>
      </c>
      <c r="K31" s="91"/>
      <c r="L31" s="108"/>
      <c r="M31" s="109" t="str">
        <f>IF(L31&gt;0,VLOOKUP(L31,整理番号表!G$5:G$16,2,FALSE),"")</f>
        <v/>
      </c>
      <c r="N31" s="108"/>
      <c r="O31" s="109" t="str">
        <f>IF(N31&gt;0,VLOOKUP(N31,整理番号表!G$20:H$21,2,FALSE),"")</f>
        <v/>
      </c>
      <c r="P31" s="108"/>
      <c r="Q31" s="109" t="str">
        <f>IF(P31&gt;0,VLOOKUP(P31,整理番号表!G$25:H$26,2,FALSE),"")</f>
        <v/>
      </c>
      <c r="R31" s="90"/>
      <c r="S31" s="92" t="str">
        <f>IF(R31&gt;0,VLOOKUP(R31,整理番号表!K$5:L$38,2,FALSE),"")</f>
        <v/>
      </c>
      <c r="T31" s="88"/>
      <c r="U31" s="93"/>
      <c r="V31" s="108"/>
      <c r="W31" s="108"/>
      <c r="X31" s="195">
        <f>IF(V31="",0,INDEX(整理番号表!$X$6:$AM$11,MATCH(V31,整理番号表!$W$6:$W$11,0),MATCH(W31,整理番号表!$X$5:$AM$5,0)))</f>
        <v>0</v>
      </c>
      <c r="Y31" s="108"/>
      <c r="Z31" s="108"/>
      <c r="AA31" s="207"/>
      <c r="AB31" s="209"/>
      <c r="AC31" s="151" t="str">
        <f t="shared" si="5"/>
        <v/>
      </c>
      <c r="AD31" s="114"/>
      <c r="AE31" s="196">
        <f t="shared" si="0"/>
        <v>0</v>
      </c>
      <c r="AF31" s="114"/>
      <c r="AG31" s="114"/>
      <c r="AH31" s="114"/>
      <c r="AI31" s="115"/>
      <c r="AJ31" s="116"/>
      <c r="AK31" s="117"/>
      <c r="AL31" s="118"/>
      <c r="AM31" s="119"/>
      <c r="AN31" s="120" t="str">
        <f>IF(AM31&gt;0,VLOOKUP(AM31,整理番号表!O$5:P$13,2,FALSE),"")</f>
        <v/>
      </c>
      <c r="AO31" s="119"/>
      <c r="AP31" s="109" t="str">
        <f>IF(AO31&gt;0,VLOOKUP(AO31,整理番号表!R$5:S$12,2,FALSE),"")</f>
        <v/>
      </c>
      <c r="AQ31" s="119"/>
      <c r="AR31" s="199">
        <f t="shared" si="3"/>
        <v>0</v>
      </c>
      <c r="AS31" s="200"/>
      <c r="AT31" s="122"/>
      <c r="AU31" s="123" t="str">
        <f>IF(AT31&gt;0,VLOOKUP(AT31,整理番号表!R$16:R$17,2,FALSE),"")</f>
        <v/>
      </c>
      <c r="AV31" s="122"/>
      <c r="AW31" s="88"/>
      <c r="AX31" s="88"/>
      <c r="AY31" s="88"/>
      <c r="AZ31" s="88"/>
      <c r="BA31" s="88"/>
      <c r="BB31" s="88"/>
      <c r="BC31" s="88"/>
      <c r="BD31" s="88"/>
      <c r="BF31" s="193" t="str">
        <f t="shared" si="6"/>
        <v/>
      </c>
      <c r="BG31" s="193" t="str">
        <f t="shared" si="7"/>
        <v/>
      </c>
      <c r="BH31" s="194" t="str">
        <f t="shared" si="8"/>
        <v/>
      </c>
      <c r="BI31" s="193" t="str">
        <f t="shared" si="9"/>
        <v/>
      </c>
      <c r="BJ31" s="193"/>
      <c r="BK31" s="194"/>
    </row>
    <row r="32" spans="2:63" ht="18" customHeight="1" x14ac:dyDescent="0.15">
      <c r="B32" s="77"/>
      <c r="C32" s="86"/>
      <c r="D32" s="87" t="str">
        <f t="shared" si="4"/>
        <v/>
      </c>
      <c r="E32" s="95"/>
      <c r="F32" s="80"/>
      <c r="G32" s="95"/>
      <c r="H32" s="96" t="str">
        <f>IF(G32&gt;0,VLOOKUP(G32,整理番号表!D$5:E$9,2,FALSE),"")</f>
        <v/>
      </c>
      <c r="I32" s="68"/>
      <c r="J32" s="96" t="str">
        <f>IF(I32&gt;0,VLOOKUP(I32,整理番号表!D$12:E$19,2,FALSE),"")</f>
        <v/>
      </c>
      <c r="K32" s="97"/>
      <c r="L32" s="108"/>
      <c r="M32" s="109" t="str">
        <f>IF(L32&gt;0,VLOOKUP(L32,整理番号表!G$5:G$16,2,FALSE),"")</f>
        <v/>
      </c>
      <c r="N32" s="108"/>
      <c r="O32" s="109" t="str">
        <f>IF(N32&gt;0,VLOOKUP(N32,整理番号表!G$20:H$21,2,FALSE),"")</f>
        <v/>
      </c>
      <c r="P32" s="108"/>
      <c r="Q32" s="109" t="str">
        <f>IF(P32&gt;0,VLOOKUP(P32,整理番号表!G$25:H$26,2,FALSE),"")</f>
        <v/>
      </c>
      <c r="R32" s="68"/>
      <c r="S32" s="98" t="str">
        <f>IF(R32&gt;0,VLOOKUP(R32,整理番号表!K$5:L$38,2,FALSE),"")</f>
        <v/>
      </c>
      <c r="T32" s="95"/>
      <c r="U32" s="93"/>
      <c r="V32" s="108"/>
      <c r="W32" s="108"/>
      <c r="X32" s="195">
        <f>IF(V32="",0,INDEX(整理番号表!$X$6:$AM$11,MATCH(V32,整理番号表!$W$6:$W$11,0),MATCH(W32,整理番号表!$X$5:$AM$5,0)))</f>
        <v>0</v>
      </c>
      <c r="Y32" s="108"/>
      <c r="Z32" s="108"/>
      <c r="AA32" s="207"/>
      <c r="AB32" s="209"/>
      <c r="AC32" s="151" t="str">
        <f t="shared" si="5"/>
        <v/>
      </c>
      <c r="AD32" s="114"/>
      <c r="AE32" s="196">
        <f t="shared" si="0"/>
        <v>0</v>
      </c>
      <c r="AF32" s="114"/>
      <c r="AG32" s="114"/>
      <c r="AH32" s="114"/>
      <c r="AI32" s="115" t="str">
        <f t="shared" si="1"/>
        <v/>
      </c>
      <c r="AJ32" s="116" t="str">
        <f t="shared" si="2"/>
        <v/>
      </c>
      <c r="AK32" s="117"/>
      <c r="AL32" s="118"/>
      <c r="AM32" s="119"/>
      <c r="AN32" s="120" t="str">
        <f>IF(AM32&gt;0,VLOOKUP(AM32,整理番号表!O$5:P$13,2,FALSE),"")</f>
        <v/>
      </c>
      <c r="AO32" s="119"/>
      <c r="AP32" s="109" t="str">
        <f>IF(AO32&gt;0,VLOOKUP(AO32,整理番号表!R$5:S$12,2,FALSE),"")</f>
        <v/>
      </c>
      <c r="AQ32" s="119"/>
      <c r="AR32" s="199">
        <f t="shared" si="3"/>
        <v>0</v>
      </c>
      <c r="AS32" s="200"/>
      <c r="AT32" s="122"/>
      <c r="AU32" s="123" t="str">
        <f>IF(AT32&gt;0,VLOOKUP(AT32,整理番号表!R$16:R$17,2,FALSE),"")</f>
        <v/>
      </c>
      <c r="AV32" s="122"/>
      <c r="AW32" s="90"/>
      <c r="AX32" s="90"/>
      <c r="AY32" s="90"/>
      <c r="AZ32" s="90"/>
      <c r="BA32" s="99"/>
      <c r="BB32" s="99"/>
      <c r="BC32" s="99"/>
      <c r="BD32" s="99"/>
      <c r="BF32" s="193" t="str">
        <f t="shared" si="6"/>
        <v/>
      </c>
      <c r="BG32" s="193" t="str">
        <f t="shared" si="7"/>
        <v/>
      </c>
      <c r="BH32" s="193" t="str">
        <f t="shared" si="8"/>
        <v/>
      </c>
      <c r="BI32" s="193" t="str">
        <f t="shared" si="9"/>
        <v/>
      </c>
      <c r="BJ32" s="193"/>
      <c r="BK32" s="193"/>
    </row>
    <row r="33" spans="2:63" ht="18" customHeight="1" x14ac:dyDescent="0.15">
      <c r="B33" s="945" t="s">
        <v>134</v>
      </c>
      <c r="C33" s="946"/>
      <c r="D33" s="947"/>
      <c r="E33" s="92" t="str">
        <f>IF(D11="","",MAX(D11:D32))</f>
        <v/>
      </c>
      <c r="F33" s="92"/>
      <c r="G33" s="92"/>
      <c r="H33" s="89"/>
      <c r="I33" s="152"/>
      <c r="J33" s="92"/>
      <c r="K33" s="92"/>
      <c r="L33" s="110"/>
      <c r="M33" s="109"/>
      <c r="N33" s="110"/>
      <c r="O33" s="109"/>
      <c r="P33" s="110"/>
      <c r="Q33" s="109"/>
      <c r="R33" s="152"/>
      <c r="S33" s="92"/>
      <c r="T33" s="92"/>
      <c r="U33" s="153"/>
      <c r="V33" s="110"/>
      <c r="W33" s="110"/>
      <c r="X33" s="154"/>
      <c r="Y33" s="110"/>
      <c r="Z33" s="110"/>
      <c r="AA33" s="208">
        <f t="shared" ref="AA33:AI33" si="10">SUM(AA11:AA32)</f>
        <v>1000000</v>
      </c>
      <c r="AB33" s="210"/>
      <c r="AC33" s="196">
        <f t="shared" si="10"/>
        <v>300000</v>
      </c>
      <c r="AD33" s="197">
        <f t="shared" si="10"/>
        <v>100000</v>
      </c>
      <c r="AE33" s="198">
        <f t="shared" si="10"/>
        <v>500000</v>
      </c>
      <c r="AF33" s="199">
        <f t="shared" si="10"/>
        <v>250000</v>
      </c>
      <c r="AG33" s="199">
        <f t="shared" si="10"/>
        <v>250000</v>
      </c>
      <c r="AH33" s="199">
        <f t="shared" si="10"/>
        <v>0</v>
      </c>
      <c r="AI33" s="199">
        <f t="shared" si="10"/>
        <v>100000</v>
      </c>
      <c r="AJ33" s="124"/>
      <c r="AK33" s="124"/>
      <c r="AL33" s="121"/>
      <c r="AM33" s="120"/>
      <c r="AN33" s="120"/>
      <c r="AO33" s="120"/>
      <c r="AP33" s="109"/>
      <c r="AQ33" s="120"/>
      <c r="AR33" s="199">
        <f>SUM(AR11:AR32)</f>
        <v>0</v>
      </c>
      <c r="AS33" s="199">
        <f>AR33*1/15</f>
        <v>0</v>
      </c>
      <c r="AT33" s="125"/>
      <c r="AU33" s="109"/>
      <c r="AV33" s="125"/>
      <c r="AW33" s="92"/>
      <c r="AX33" s="92"/>
      <c r="AY33" s="92"/>
      <c r="AZ33" s="92"/>
      <c r="BA33" s="92"/>
      <c r="BB33" s="92"/>
      <c r="BC33" s="92"/>
      <c r="BD33" s="92"/>
    </row>
    <row r="34" spans="2:63" ht="18" customHeight="1" x14ac:dyDescent="0.15">
      <c r="B34" s="100" t="s">
        <v>135</v>
      </c>
      <c r="C34" s="100" t="s">
        <v>136</v>
      </c>
      <c r="D34" s="100"/>
      <c r="E34" s="100"/>
      <c r="F34" s="101"/>
      <c r="AA34" s="126"/>
      <c r="AB34" s="126"/>
      <c r="AW34" s="65"/>
      <c r="AX34" s="65"/>
      <c r="AY34" s="65"/>
      <c r="AZ34" s="65"/>
      <c r="BA34" s="102"/>
      <c r="BB34" s="102"/>
      <c r="BC34" s="102"/>
      <c r="BD34" s="102"/>
    </row>
    <row r="35" spans="2:63" s="62" customFormat="1" ht="18" customHeight="1" x14ac:dyDescent="0.15">
      <c r="C35" s="103" t="s">
        <v>137</v>
      </c>
      <c r="D35" s="103"/>
      <c r="E35" s="103"/>
      <c r="F35" s="103"/>
      <c r="G35" s="60"/>
      <c r="H35" s="61"/>
      <c r="L35" s="111"/>
      <c r="M35" s="111"/>
      <c r="N35" s="111"/>
      <c r="O35" s="111"/>
      <c r="P35" s="111"/>
      <c r="Q35" s="111"/>
      <c r="V35" s="111"/>
      <c r="W35" s="111"/>
      <c r="X35" s="111"/>
      <c r="Y35" s="111"/>
      <c r="Z35" s="111"/>
      <c r="AA35" s="126"/>
      <c r="AB35" s="126"/>
      <c r="AC35" s="111"/>
      <c r="AD35" s="111"/>
      <c r="AE35" s="111"/>
      <c r="AF35" s="111"/>
      <c r="AG35" s="111"/>
      <c r="AH35" s="111"/>
      <c r="AI35" s="111"/>
      <c r="AJ35" s="127"/>
      <c r="AK35" s="127"/>
      <c r="AL35" s="111"/>
      <c r="AM35" s="126"/>
      <c r="AN35" s="111"/>
      <c r="AO35" s="126"/>
      <c r="AP35" s="111"/>
      <c r="AQ35" s="111"/>
      <c r="AR35" s="111"/>
      <c r="AS35" s="111"/>
      <c r="AT35" s="112"/>
      <c r="AU35" s="112"/>
      <c r="AV35" s="112"/>
      <c r="AW35" s="65"/>
      <c r="AX35" s="65"/>
      <c r="AY35" s="65"/>
      <c r="AZ35" s="65"/>
      <c r="BA35" s="102"/>
      <c r="BB35" s="102"/>
      <c r="BC35" s="102"/>
      <c r="BD35" s="102"/>
      <c r="BE35" s="64"/>
      <c r="BF35" s="203"/>
      <c r="BG35" s="203"/>
      <c r="BH35" s="203"/>
      <c r="BI35" s="203"/>
      <c r="BJ35" s="203"/>
      <c r="BK35" s="203"/>
    </row>
    <row r="36" spans="2:63" s="62" customFormat="1" ht="18" customHeight="1" x14ac:dyDescent="0.15">
      <c r="C36" s="104" t="s">
        <v>138</v>
      </c>
      <c r="D36" s="104"/>
      <c r="E36" s="104"/>
      <c r="F36" s="104"/>
      <c r="G36" s="60"/>
      <c r="H36" s="61"/>
      <c r="AK36" s="127"/>
      <c r="AL36" s="111"/>
      <c r="AM36" s="126"/>
      <c r="AN36" s="111"/>
      <c r="AO36" s="126"/>
      <c r="AP36" s="111"/>
      <c r="AQ36" s="111"/>
      <c r="AR36" s="111"/>
      <c r="AS36" s="111"/>
      <c r="AT36" s="112"/>
      <c r="AU36" s="112"/>
      <c r="AV36" s="112"/>
      <c r="AW36" s="65"/>
      <c r="AX36" s="65"/>
      <c r="AY36" s="65"/>
      <c r="AZ36" s="65"/>
      <c r="BA36" s="102"/>
      <c r="BB36" s="102"/>
      <c r="BC36" s="102"/>
      <c r="BD36" s="102"/>
      <c r="BE36" s="64"/>
      <c r="BF36" s="203"/>
      <c r="BG36" s="203"/>
      <c r="BH36" s="203"/>
      <c r="BI36" s="203"/>
      <c r="BJ36" s="203"/>
      <c r="BK36" s="203"/>
    </row>
    <row r="37" spans="2:63" s="62" customFormat="1" ht="15.75" customHeight="1" x14ac:dyDescent="0.15">
      <c r="C37" s="937" t="s">
        <v>139</v>
      </c>
      <c r="D37" s="937"/>
      <c r="E37" s="937"/>
      <c r="F37" s="937"/>
      <c r="G37" s="937"/>
      <c r="H37" s="937"/>
      <c r="I37" s="937"/>
      <c r="J37" s="937"/>
      <c r="K37" s="937"/>
      <c r="L37" s="937"/>
      <c r="M37" s="937"/>
      <c r="N37" s="937"/>
      <c r="O37" s="937"/>
      <c r="P37" s="937"/>
      <c r="Q37" s="937"/>
      <c r="R37" s="937"/>
      <c r="S37" s="937"/>
      <c r="T37" s="937"/>
      <c r="U37" s="937"/>
      <c r="AK37" s="127"/>
      <c r="AL37" s="111"/>
      <c r="AM37" s="126"/>
      <c r="AN37" s="111"/>
      <c r="AO37" s="126"/>
      <c r="AP37" s="111"/>
      <c r="AQ37" s="111"/>
      <c r="AR37" s="111"/>
      <c r="AS37" s="111"/>
      <c r="AT37" s="112"/>
      <c r="AU37" s="112"/>
      <c r="AV37" s="112"/>
      <c r="AW37" s="104"/>
      <c r="AX37" s="104"/>
      <c r="AY37" s="104"/>
      <c r="AZ37" s="104"/>
      <c r="BA37" s="104"/>
      <c r="BB37" s="104"/>
      <c r="BC37" s="104"/>
      <c r="BD37" s="104"/>
      <c r="BE37" s="64"/>
      <c r="BF37" s="203"/>
      <c r="BG37" s="203"/>
      <c r="BH37" s="203"/>
      <c r="BI37" s="203"/>
      <c r="BJ37" s="203"/>
      <c r="BK37" s="203"/>
    </row>
    <row r="38" spans="2:63" s="62" customFormat="1" ht="15.75" customHeight="1" x14ac:dyDescent="0.15">
      <c r="C38" s="937"/>
      <c r="D38" s="937"/>
      <c r="E38" s="937"/>
      <c r="F38" s="937"/>
      <c r="G38" s="937"/>
      <c r="H38" s="937"/>
      <c r="I38" s="937"/>
      <c r="J38" s="937"/>
      <c r="K38" s="937"/>
      <c r="L38" s="937"/>
      <c r="M38" s="937"/>
      <c r="N38" s="937"/>
      <c r="O38" s="937"/>
      <c r="P38" s="937"/>
      <c r="Q38" s="937"/>
      <c r="R38" s="937"/>
      <c r="S38" s="937"/>
      <c r="T38" s="937"/>
      <c r="U38" s="937"/>
      <c r="AK38" s="127"/>
      <c r="AL38" s="111"/>
      <c r="AM38" s="126"/>
      <c r="AN38" s="111"/>
      <c r="AO38" s="126"/>
      <c r="AP38" s="111"/>
      <c r="AQ38" s="111"/>
      <c r="AR38" s="111"/>
      <c r="AS38" s="111"/>
      <c r="AT38" s="112"/>
      <c r="AU38" s="112"/>
      <c r="AV38" s="112"/>
      <c r="AW38" s="104"/>
      <c r="AX38" s="104"/>
      <c r="AY38" s="104"/>
      <c r="AZ38" s="104"/>
      <c r="BA38" s="104"/>
      <c r="BB38" s="104"/>
      <c r="BC38" s="104"/>
      <c r="BD38" s="104"/>
      <c r="BE38" s="64"/>
      <c r="BF38" s="203"/>
      <c r="BG38" s="203"/>
      <c r="BH38" s="203"/>
      <c r="BI38" s="203"/>
      <c r="BJ38" s="203"/>
      <c r="BK38" s="203"/>
    </row>
    <row r="39" spans="2:63" s="62" customFormat="1" ht="18" customHeight="1" x14ac:dyDescent="0.15">
      <c r="C39" s="104" t="s">
        <v>140</v>
      </c>
      <c r="D39" s="104"/>
      <c r="E39" s="104"/>
      <c r="F39" s="104"/>
      <c r="G39" s="60"/>
      <c r="H39" s="61"/>
      <c r="L39" s="105"/>
      <c r="M39" s="105"/>
      <c r="N39" s="105"/>
      <c r="O39" s="105"/>
      <c r="P39" s="105"/>
      <c r="Q39" s="105"/>
      <c r="V39" s="105"/>
      <c r="W39" s="105"/>
      <c r="X39" s="105"/>
      <c r="Y39" s="105"/>
      <c r="Z39" s="105"/>
      <c r="AA39" s="105"/>
      <c r="AB39" s="201"/>
      <c r="AC39" s="105"/>
      <c r="AD39" s="105"/>
      <c r="AE39" s="105"/>
      <c r="AF39" s="105"/>
      <c r="AG39" s="105"/>
      <c r="AH39" s="105"/>
      <c r="AI39" s="105"/>
      <c r="AJ39" s="105"/>
      <c r="AK39" s="105"/>
      <c r="AL39" s="105"/>
      <c r="AM39" s="105"/>
      <c r="AN39" s="105"/>
      <c r="AO39" s="105"/>
      <c r="AP39" s="105"/>
      <c r="AQ39" s="105"/>
      <c r="AR39" s="105"/>
      <c r="AS39" s="105"/>
      <c r="AT39" s="105"/>
      <c r="AU39" s="105"/>
      <c r="AV39" s="105"/>
      <c r="AW39" s="65"/>
      <c r="AX39" s="65"/>
      <c r="AY39" s="65"/>
      <c r="AZ39" s="65"/>
      <c r="BA39" s="102"/>
      <c r="BB39" s="102"/>
      <c r="BC39" s="102"/>
      <c r="BD39" s="102"/>
      <c r="BE39" s="64"/>
      <c r="BF39" s="203"/>
      <c r="BG39" s="203"/>
      <c r="BH39" s="203"/>
      <c r="BI39" s="203"/>
      <c r="BJ39" s="203"/>
      <c r="BK39" s="203"/>
    </row>
    <row r="40" spans="2:63" x14ac:dyDescent="0.15">
      <c r="L40" s="105"/>
      <c r="M40" s="105"/>
      <c r="N40" s="105"/>
      <c r="O40" s="105"/>
      <c r="P40" s="105"/>
      <c r="Q40" s="105"/>
      <c r="V40" s="105"/>
      <c r="W40" s="105"/>
      <c r="X40" s="105"/>
      <c r="Y40" s="105"/>
      <c r="Z40" s="105"/>
      <c r="AA40" s="105"/>
      <c r="AB40" s="201"/>
      <c r="AC40" s="105"/>
      <c r="AD40" s="105"/>
      <c r="AE40" s="105"/>
      <c r="AF40" s="105"/>
      <c r="AG40" s="105"/>
      <c r="AH40" s="105"/>
      <c r="AI40" s="105"/>
      <c r="AJ40" s="105"/>
      <c r="AK40" s="105"/>
      <c r="AL40" s="105"/>
      <c r="AM40" s="105"/>
      <c r="AN40" s="105"/>
      <c r="AO40" s="105"/>
      <c r="AP40" s="105"/>
      <c r="AQ40" s="105"/>
      <c r="AR40" s="105"/>
      <c r="AS40" s="105"/>
      <c r="AT40" s="105"/>
      <c r="AU40" s="105"/>
      <c r="AV40" s="105"/>
      <c r="AW40" s="65"/>
      <c r="AX40" s="65"/>
      <c r="AY40" s="65"/>
      <c r="AZ40" s="65"/>
      <c r="BA40" s="102"/>
      <c r="BB40" s="102"/>
      <c r="BC40" s="102"/>
      <c r="BD40" s="102"/>
    </row>
  </sheetData>
  <mergeCells count="80">
    <mergeCell ref="BF9:BH9"/>
    <mergeCell ref="BI9:BK9"/>
    <mergeCell ref="AA6:AA10"/>
    <mergeCell ref="AB7:AB10"/>
    <mergeCell ref="AW4:BD5"/>
    <mergeCell ref="AW6:AZ6"/>
    <mergeCell ref="BA6:BD6"/>
    <mergeCell ref="AO6:AP7"/>
    <mergeCell ref="AQ6:AS6"/>
    <mergeCell ref="BA7:BA10"/>
    <mergeCell ref="BB7:BB10"/>
    <mergeCell ref="BC7:BC10"/>
    <mergeCell ref="BD7:BD10"/>
    <mergeCell ref="AW7:AW10"/>
    <mergeCell ref="AX7:AX10"/>
    <mergeCell ref="AY7:AY10"/>
    <mergeCell ref="AI6:AI10"/>
    <mergeCell ref="AJ5:AJ10"/>
    <mergeCell ref="AK5:AK10"/>
    <mergeCell ref="E5:E9"/>
    <mergeCell ref="G5:H7"/>
    <mergeCell ref="I5:K7"/>
    <mergeCell ref="R5:S7"/>
    <mergeCell ref="U5:U6"/>
    <mergeCell ref="U7:U8"/>
    <mergeCell ref="T6:T9"/>
    <mergeCell ref="G8:G9"/>
    <mergeCell ref="H8:H9"/>
    <mergeCell ref="I8:I9"/>
    <mergeCell ref="J8:J9"/>
    <mergeCell ref="K8:K9"/>
    <mergeCell ref="R8:R9"/>
    <mergeCell ref="B4:B9"/>
    <mergeCell ref="C4:C9"/>
    <mergeCell ref="AH7:AH10"/>
    <mergeCell ref="AZ7:AZ10"/>
    <mergeCell ref="AQ7:AR7"/>
    <mergeCell ref="AS7:AS8"/>
    <mergeCell ref="AT7:AU7"/>
    <mergeCell ref="W7:W10"/>
    <mergeCell ref="X7:X10"/>
    <mergeCell ref="Y7:Y10"/>
    <mergeCell ref="Z5:Z10"/>
    <mergeCell ref="V5:Y6"/>
    <mergeCell ref="AC5:AI5"/>
    <mergeCell ref="AM5:AS5"/>
    <mergeCell ref="AE6:AH6"/>
    <mergeCell ref="AO8:AO10"/>
    <mergeCell ref="AM6:AN7"/>
    <mergeCell ref="AT8:AT10"/>
    <mergeCell ref="AU8:AU10"/>
    <mergeCell ref="C37:U38"/>
    <mergeCell ref="D5:D10"/>
    <mergeCell ref="F7:F10"/>
    <mergeCell ref="AN8:AN10"/>
    <mergeCell ref="AC6:AC10"/>
    <mergeCell ref="AD6:AD10"/>
    <mergeCell ref="AE7:AE10"/>
    <mergeCell ref="AF7:AF10"/>
    <mergeCell ref="L5:M7"/>
    <mergeCell ref="N5:O7"/>
    <mergeCell ref="P5:Q7"/>
    <mergeCell ref="B33:D33"/>
    <mergeCell ref="S8:S9"/>
    <mergeCell ref="AV7:AV10"/>
    <mergeCell ref="D4:AS4"/>
    <mergeCell ref="AT4:AV6"/>
    <mergeCell ref="AP8:AP10"/>
    <mergeCell ref="AQ8:AQ10"/>
    <mergeCell ref="AS9:AS10"/>
    <mergeCell ref="AG7:AG10"/>
    <mergeCell ref="L8:L10"/>
    <mergeCell ref="M8:M10"/>
    <mergeCell ref="N8:N10"/>
    <mergeCell ref="O8:O10"/>
    <mergeCell ref="P8:P10"/>
    <mergeCell ref="Q8:Q10"/>
    <mergeCell ref="V7:V10"/>
    <mergeCell ref="AL5:AL10"/>
    <mergeCell ref="AM8:AM10"/>
  </mergeCells>
  <phoneticPr fontId="2"/>
  <dataValidations count="3">
    <dataValidation type="list" allowBlank="1" showInputMessage="1" showErrorMessage="1" sqref="F11:F32">
      <formula1>"10代,20代,30代,40代,50代,60代,70代,80代,90代"</formula1>
    </dataValidation>
    <dataValidation type="list" allowBlank="1" showInputMessage="1" showErrorMessage="1" sqref="W11:W32">
      <formula1>"1年未満,2年未満,3年未満,4年未満,5年未満,6年未満,7年未満,8年未満,9年未満,10年未満,11年未満,12年未満,13年未満,14年未満,15年未満,15年以降"</formula1>
    </dataValidation>
    <dataValidation type="list" allowBlank="1" showInputMessage="1" showErrorMessage="1" sqref="V11:V32">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ageMargins left="0.7" right="0.7" top="0.75" bottom="0.75" header="0.3" footer="0.3"/>
  <pageSetup paperSize="9" scale="3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9"/>
  <sheetViews>
    <sheetView view="pageBreakPreview" zoomScale="82" zoomScaleNormal="100" zoomScaleSheetLayoutView="82" workbookViewId="0">
      <selection activeCell="C1" sqref="C1"/>
    </sheetView>
  </sheetViews>
  <sheetFormatPr defaultRowHeight="11.25" x14ac:dyDescent="0.15"/>
  <cols>
    <col min="1" max="3" width="0.75" style="111" customWidth="1"/>
    <col min="4" max="4" width="5.625" style="111" customWidth="1"/>
    <col min="5" max="5" width="19.375" style="111" customWidth="1"/>
    <col min="6" max="6" width="4" style="111" customWidth="1"/>
    <col min="7" max="7" width="4.75" style="111" customWidth="1"/>
    <col min="8" max="8" width="15.5" style="111" bestFit="1" customWidth="1"/>
    <col min="9" max="9" width="6" style="111" bestFit="1" customWidth="1"/>
    <col min="10" max="10" width="4.625" style="111" customWidth="1"/>
    <col min="11" max="11" width="4.625" style="126" customWidth="1"/>
    <col min="12" max="12" width="15.625" style="111" customWidth="1"/>
    <col min="13" max="13" width="18" style="111" customWidth="1"/>
    <col min="14" max="14" width="4.625" style="111" customWidth="1"/>
    <col min="15" max="15" width="4.625" style="126" customWidth="1"/>
    <col min="16" max="16" width="9" style="111"/>
    <col min="17" max="18" width="4.625" style="111" customWidth="1"/>
    <col min="19" max="19" width="20.625" style="111" customWidth="1"/>
    <col min="20" max="20" width="4.625" style="111" customWidth="1"/>
    <col min="21" max="23" width="9" style="111"/>
    <col min="24" max="32" width="6.75" style="111" bestFit="1" customWidth="1"/>
    <col min="33" max="39" width="7.5" style="111" bestFit="1" customWidth="1"/>
    <col min="40" max="16384" width="9" style="111"/>
  </cols>
  <sheetData>
    <row r="1" spans="1:39" ht="17.25" x14ac:dyDescent="0.15">
      <c r="A1" s="131" t="s">
        <v>162</v>
      </c>
      <c r="B1" s="62"/>
      <c r="C1" s="62"/>
      <c r="D1" s="62"/>
      <c r="E1" s="62"/>
      <c r="F1" s="62"/>
      <c r="G1" s="62"/>
      <c r="H1" s="62"/>
      <c r="I1" s="62"/>
      <c r="J1" s="62"/>
      <c r="K1" s="60"/>
      <c r="L1" s="62"/>
      <c r="M1" s="62"/>
      <c r="N1" s="62"/>
      <c r="O1" s="60"/>
      <c r="P1" s="62"/>
      <c r="Q1" s="62"/>
      <c r="R1" s="62"/>
      <c r="S1" s="62"/>
      <c r="T1" s="62"/>
    </row>
    <row r="2" spans="1:39" x14ac:dyDescent="0.15">
      <c r="A2" s="62"/>
      <c r="B2" s="62"/>
      <c r="C2" s="62"/>
      <c r="D2" s="62"/>
      <c r="E2" s="62"/>
      <c r="F2" s="62"/>
      <c r="G2" s="62"/>
      <c r="H2" s="62"/>
      <c r="I2" s="62"/>
      <c r="J2" s="62"/>
      <c r="K2" s="60"/>
      <c r="L2" s="62"/>
      <c r="M2" s="62"/>
      <c r="N2" s="62"/>
      <c r="O2" s="60"/>
      <c r="P2" s="62"/>
      <c r="Q2" s="62"/>
      <c r="R2" s="62"/>
      <c r="S2" s="62"/>
      <c r="T2" s="62"/>
    </row>
    <row r="3" spans="1:39" s="136" customFormat="1" ht="18" customHeight="1" x14ac:dyDescent="0.15">
      <c r="A3" s="132"/>
      <c r="B3" s="132"/>
      <c r="C3" s="133"/>
      <c r="D3" s="134" t="s">
        <v>163</v>
      </c>
      <c r="E3" s="133"/>
      <c r="F3" s="137"/>
      <c r="G3" s="134" t="s">
        <v>244</v>
      </c>
      <c r="H3" s="146"/>
      <c r="I3" s="146"/>
      <c r="J3" s="134"/>
      <c r="K3" s="134" t="s">
        <v>247</v>
      </c>
      <c r="L3" s="133"/>
      <c r="M3" s="133"/>
      <c r="N3" s="134"/>
      <c r="O3" s="135" t="s">
        <v>248</v>
      </c>
      <c r="P3" s="134"/>
      <c r="Q3" s="134"/>
      <c r="R3" s="134" t="s">
        <v>249</v>
      </c>
      <c r="S3" s="134"/>
      <c r="T3" s="133"/>
      <c r="U3" s="150" t="s">
        <v>29</v>
      </c>
      <c r="V3" s="6"/>
      <c r="W3" s="25"/>
      <c r="X3" s="25"/>
      <c r="Y3" s="25"/>
      <c r="Z3" s="25"/>
      <c r="AA3" s="25"/>
      <c r="AB3" s="25"/>
      <c r="AC3" s="25"/>
      <c r="AD3" s="25"/>
      <c r="AE3" s="25"/>
      <c r="AF3" s="25"/>
      <c r="AG3" s="25"/>
      <c r="AH3" s="25"/>
      <c r="AI3" s="25"/>
      <c r="AJ3" s="25"/>
      <c r="AK3" s="25"/>
      <c r="AL3" s="25"/>
      <c r="AM3" s="25"/>
    </row>
    <row r="4" spans="1:39" s="136" customFormat="1" ht="18" customHeight="1" x14ac:dyDescent="0.15">
      <c r="A4" s="137"/>
      <c r="B4" s="137"/>
      <c r="C4" s="133"/>
      <c r="D4" s="88" t="s">
        <v>164</v>
      </c>
      <c r="E4" s="88" t="s">
        <v>165</v>
      </c>
      <c r="F4" s="139"/>
      <c r="G4" s="99" t="s">
        <v>164</v>
      </c>
      <c r="H4" s="99" t="s">
        <v>166</v>
      </c>
      <c r="I4" s="99" t="s">
        <v>82</v>
      </c>
      <c r="J4" s="139"/>
      <c r="K4" s="138" t="s">
        <v>164</v>
      </c>
      <c r="L4" s="88" t="s">
        <v>166</v>
      </c>
      <c r="M4" s="88" t="s">
        <v>82</v>
      </c>
      <c r="N4" s="139"/>
      <c r="O4" s="88" t="s">
        <v>164</v>
      </c>
      <c r="P4" s="88" t="s">
        <v>167</v>
      </c>
      <c r="Q4" s="139"/>
      <c r="R4" s="88" t="s">
        <v>164</v>
      </c>
      <c r="S4" s="88" t="s">
        <v>168</v>
      </c>
      <c r="T4" s="62"/>
      <c r="U4" s="27"/>
      <c r="V4" s="28" t="s">
        <v>27</v>
      </c>
      <c r="W4" s="28"/>
      <c r="X4" s="29" t="s">
        <v>33</v>
      </c>
      <c r="Y4" s="29" t="s">
        <v>34</v>
      </c>
      <c r="Z4" s="29" t="s">
        <v>35</v>
      </c>
      <c r="AA4" s="29" t="s">
        <v>36</v>
      </c>
      <c r="AB4" s="29" t="s">
        <v>37</v>
      </c>
      <c r="AC4" s="29" t="s">
        <v>38</v>
      </c>
      <c r="AD4" s="29" t="s">
        <v>39</v>
      </c>
      <c r="AE4" s="29" t="s">
        <v>40</v>
      </c>
      <c r="AF4" s="29" t="s">
        <v>41</v>
      </c>
      <c r="AG4" s="29" t="s">
        <v>42</v>
      </c>
      <c r="AH4" s="29" t="s">
        <v>43</v>
      </c>
      <c r="AI4" s="29" t="s">
        <v>44</v>
      </c>
      <c r="AJ4" s="29" t="s">
        <v>45</v>
      </c>
      <c r="AK4" s="29" t="s">
        <v>46</v>
      </c>
      <c r="AL4" s="29" t="s">
        <v>47</v>
      </c>
      <c r="AM4" s="29" t="s">
        <v>48</v>
      </c>
    </row>
    <row r="5" spans="1:39" ht="18" customHeight="1" x14ac:dyDescent="0.15">
      <c r="A5" s="65"/>
      <c r="B5" s="65"/>
      <c r="C5" s="62"/>
      <c r="D5" s="88">
        <v>1</v>
      </c>
      <c r="E5" s="140" t="s">
        <v>169</v>
      </c>
      <c r="F5" s="142"/>
      <c r="G5" s="99">
        <v>1</v>
      </c>
      <c r="H5" s="147" t="s">
        <v>236</v>
      </c>
      <c r="I5" s="916" t="s">
        <v>237</v>
      </c>
      <c r="J5" s="142"/>
      <c r="K5" s="88">
        <v>1</v>
      </c>
      <c r="L5" s="140" t="s">
        <v>170</v>
      </c>
      <c r="M5" s="916" t="s">
        <v>171</v>
      </c>
      <c r="N5" s="139"/>
      <c r="O5" s="88">
        <v>1</v>
      </c>
      <c r="P5" s="141" t="s">
        <v>172</v>
      </c>
      <c r="Q5" s="139"/>
      <c r="R5" s="88">
        <v>1</v>
      </c>
      <c r="S5" s="141" t="s">
        <v>173</v>
      </c>
      <c r="T5" s="62"/>
      <c r="U5" s="30" t="s">
        <v>26</v>
      </c>
      <c r="V5" s="31"/>
      <c r="W5" s="31"/>
      <c r="X5" s="29" t="s">
        <v>54</v>
      </c>
      <c r="Y5" s="29" t="s">
        <v>55</v>
      </c>
      <c r="Z5" s="29" t="s">
        <v>56</v>
      </c>
      <c r="AA5" s="29" t="s">
        <v>57</v>
      </c>
      <c r="AB5" s="29" t="s">
        <v>58</v>
      </c>
      <c r="AC5" s="29" t="s">
        <v>59</v>
      </c>
      <c r="AD5" s="29" t="s">
        <v>60</v>
      </c>
      <c r="AE5" s="29" t="s">
        <v>61</v>
      </c>
      <c r="AF5" s="29" t="s">
        <v>62</v>
      </c>
      <c r="AG5" s="29" t="s">
        <v>63</v>
      </c>
      <c r="AH5" s="29" t="s">
        <v>64</v>
      </c>
      <c r="AI5" s="29" t="s">
        <v>65</v>
      </c>
      <c r="AJ5" s="29" t="s">
        <v>66</v>
      </c>
      <c r="AK5" s="29" t="s">
        <v>67</v>
      </c>
      <c r="AL5" s="29" t="s">
        <v>68</v>
      </c>
      <c r="AM5" s="29" t="s">
        <v>69</v>
      </c>
    </row>
    <row r="6" spans="1:39" ht="18" customHeight="1" x14ac:dyDescent="0.15">
      <c r="A6" s="65"/>
      <c r="B6" s="65"/>
      <c r="C6" s="62"/>
      <c r="D6" s="88">
        <v>2</v>
      </c>
      <c r="E6" s="141" t="s">
        <v>174</v>
      </c>
      <c r="F6" s="145"/>
      <c r="G6" s="99">
        <v>2</v>
      </c>
      <c r="H6" s="147" t="s">
        <v>204</v>
      </c>
      <c r="I6" s="954"/>
      <c r="J6" s="142"/>
      <c r="K6" s="88">
        <v>2</v>
      </c>
      <c r="L6" s="140" t="s">
        <v>175</v>
      </c>
      <c r="M6" s="954"/>
      <c r="N6" s="139"/>
      <c r="O6" s="88">
        <v>2</v>
      </c>
      <c r="P6" s="141" t="s">
        <v>176</v>
      </c>
      <c r="Q6" s="139"/>
      <c r="R6" s="88">
        <v>2</v>
      </c>
      <c r="S6" s="141" t="s">
        <v>177</v>
      </c>
      <c r="T6" s="62"/>
      <c r="U6" s="32" t="s">
        <v>70</v>
      </c>
      <c r="V6" s="33" t="s">
        <v>72</v>
      </c>
      <c r="W6" s="33" t="str">
        <f>CONCATENATE(U6,V6)</f>
        <v>ｶﾞﾗｽﾊｳｽⅠ類木造</v>
      </c>
      <c r="X6" s="29">
        <v>100</v>
      </c>
      <c r="Y6" s="29">
        <v>90</v>
      </c>
      <c r="Z6" s="29">
        <v>80</v>
      </c>
      <c r="AA6" s="29">
        <v>70</v>
      </c>
      <c r="AB6" s="29">
        <v>60</v>
      </c>
      <c r="AC6" s="29">
        <v>50</v>
      </c>
      <c r="AD6" s="29">
        <v>50</v>
      </c>
      <c r="AE6" s="29">
        <v>50</v>
      </c>
      <c r="AF6" s="29">
        <v>50</v>
      </c>
      <c r="AG6" s="29">
        <v>50</v>
      </c>
      <c r="AH6" s="29">
        <v>50</v>
      </c>
      <c r="AI6" s="29">
        <v>50</v>
      </c>
      <c r="AJ6" s="29">
        <v>50</v>
      </c>
      <c r="AK6" s="29">
        <v>50</v>
      </c>
      <c r="AL6" s="29">
        <v>50</v>
      </c>
      <c r="AM6" s="29">
        <v>50</v>
      </c>
    </row>
    <row r="7" spans="1:39" ht="18" customHeight="1" x14ac:dyDescent="0.15">
      <c r="A7" s="65"/>
      <c r="B7" s="65"/>
      <c r="C7" s="62"/>
      <c r="D7" s="930">
        <v>3</v>
      </c>
      <c r="E7" s="999" t="s">
        <v>178</v>
      </c>
      <c r="F7" s="145"/>
      <c r="G7" s="99">
        <v>3</v>
      </c>
      <c r="H7" s="147" t="s">
        <v>208</v>
      </c>
      <c r="I7" s="954"/>
      <c r="J7" s="142"/>
      <c r="K7" s="88">
        <v>3</v>
      </c>
      <c r="L7" s="140" t="s">
        <v>179</v>
      </c>
      <c r="M7" s="954"/>
      <c r="N7" s="139"/>
      <c r="O7" s="88">
        <v>3</v>
      </c>
      <c r="P7" s="141" t="s">
        <v>180</v>
      </c>
      <c r="Q7" s="139"/>
      <c r="R7" s="88">
        <v>3</v>
      </c>
      <c r="S7" s="141" t="s">
        <v>181</v>
      </c>
      <c r="T7" s="62"/>
      <c r="U7" s="32" t="s">
        <v>70</v>
      </c>
      <c r="V7" s="33" t="s">
        <v>75</v>
      </c>
      <c r="W7" s="33" t="str">
        <f t="shared" ref="W7:W11" si="0">CONCATENATE(U7,V7)</f>
        <v>ｶﾞﾗｽﾊｳｽⅡ類鉄骨</v>
      </c>
      <c r="X7" s="29">
        <v>100</v>
      </c>
      <c r="Y7" s="29">
        <v>96</v>
      </c>
      <c r="Z7" s="29">
        <v>92</v>
      </c>
      <c r="AA7" s="29">
        <v>88</v>
      </c>
      <c r="AB7" s="34">
        <v>84</v>
      </c>
      <c r="AC7" s="29">
        <v>80</v>
      </c>
      <c r="AD7" s="29">
        <v>76</v>
      </c>
      <c r="AE7" s="29">
        <v>72</v>
      </c>
      <c r="AF7" s="29">
        <v>68</v>
      </c>
      <c r="AG7" s="29">
        <v>65</v>
      </c>
      <c r="AH7" s="29">
        <v>62</v>
      </c>
      <c r="AI7" s="29">
        <v>59</v>
      </c>
      <c r="AJ7" s="29">
        <v>56</v>
      </c>
      <c r="AK7" s="29">
        <v>53</v>
      </c>
      <c r="AL7" s="29">
        <v>50</v>
      </c>
      <c r="AM7" s="29">
        <v>50</v>
      </c>
    </row>
    <row r="8" spans="1:39" ht="18" customHeight="1" x14ac:dyDescent="0.15">
      <c r="A8" s="65"/>
      <c r="B8" s="65"/>
      <c r="C8" s="62"/>
      <c r="D8" s="930"/>
      <c r="E8" s="999"/>
      <c r="F8" s="145"/>
      <c r="G8" s="99">
        <v>4</v>
      </c>
      <c r="H8" s="147" t="s">
        <v>210</v>
      </c>
      <c r="I8" s="917"/>
      <c r="J8" s="142"/>
      <c r="K8" s="88">
        <v>4</v>
      </c>
      <c r="L8" s="140" t="s">
        <v>182</v>
      </c>
      <c r="M8" s="954"/>
      <c r="N8" s="139"/>
      <c r="O8" s="88">
        <v>4</v>
      </c>
      <c r="P8" s="141" t="s">
        <v>183</v>
      </c>
      <c r="Q8" s="137"/>
      <c r="R8" s="88">
        <v>4</v>
      </c>
      <c r="S8" s="143" t="s">
        <v>184</v>
      </c>
      <c r="T8" s="62"/>
      <c r="U8" s="36" t="s">
        <v>76</v>
      </c>
      <c r="V8" s="33" t="s">
        <v>72</v>
      </c>
      <c r="W8" s="33" t="str">
        <f t="shared" si="0"/>
        <v>ﾌﾟﾗｽﾁｯｸﾊｳｽⅠ類木造</v>
      </c>
      <c r="X8" s="29">
        <v>100</v>
      </c>
      <c r="Y8" s="29">
        <v>90</v>
      </c>
      <c r="Z8" s="29">
        <v>80</v>
      </c>
      <c r="AA8" s="29">
        <v>70</v>
      </c>
      <c r="AB8" s="29">
        <v>60</v>
      </c>
      <c r="AC8" s="29">
        <v>50</v>
      </c>
      <c r="AD8" s="29">
        <v>50</v>
      </c>
      <c r="AE8" s="29">
        <v>50</v>
      </c>
      <c r="AF8" s="29">
        <v>50</v>
      </c>
      <c r="AG8" s="29">
        <v>50</v>
      </c>
      <c r="AH8" s="29">
        <v>50</v>
      </c>
      <c r="AI8" s="29">
        <v>50</v>
      </c>
      <c r="AJ8" s="29">
        <v>50</v>
      </c>
      <c r="AK8" s="29">
        <v>50</v>
      </c>
      <c r="AL8" s="29">
        <v>50</v>
      </c>
      <c r="AM8" s="29">
        <v>50</v>
      </c>
    </row>
    <row r="9" spans="1:39" ht="18" customHeight="1" x14ac:dyDescent="0.15">
      <c r="A9" s="65"/>
      <c r="B9" s="65"/>
      <c r="C9" s="62"/>
      <c r="D9" s="930"/>
      <c r="E9" s="999"/>
      <c r="F9" s="133"/>
      <c r="G9" s="99">
        <v>5</v>
      </c>
      <c r="H9" s="147" t="s">
        <v>216</v>
      </c>
      <c r="I9" s="916" t="s">
        <v>238</v>
      </c>
      <c r="J9" s="142"/>
      <c r="K9" s="88">
        <v>5</v>
      </c>
      <c r="L9" s="140" t="s">
        <v>185</v>
      </c>
      <c r="M9" s="954"/>
      <c r="N9" s="65"/>
      <c r="O9" s="88">
        <v>5</v>
      </c>
      <c r="P9" s="141" t="s">
        <v>186</v>
      </c>
      <c r="Q9" s="139"/>
      <c r="R9" s="88">
        <v>5</v>
      </c>
      <c r="S9" s="143" t="s">
        <v>187</v>
      </c>
      <c r="T9" s="62"/>
      <c r="U9" s="36" t="s">
        <v>76</v>
      </c>
      <c r="V9" s="37" t="s">
        <v>409</v>
      </c>
      <c r="W9" s="33" t="str">
        <f t="shared" si="0"/>
        <v>ﾌﾟﾗｽﾁｯｸﾊｳｽⅡ類ﾊﾟｲﾌﾟ</v>
      </c>
      <c r="X9" s="29">
        <v>100</v>
      </c>
      <c r="Y9" s="29">
        <v>95</v>
      </c>
      <c r="Z9" s="29">
        <v>90</v>
      </c>
      <c r="AA9" s="29">
        <v>85</v>
      </c>
      <c r="AB9" s="29">
        <v>80</v>
      </c>
      <c r="AC9" s="29">
        <v>75</v>
      </c>
      <c r="AD9" s="29">
        <v>70</v>
      </c>
      <c r="AE9" s="29">
        <v>65</v>
      </c>
      <c r="AF9" s="29">
        <v>60</v>
      </c>
      <c r="AG9" s="29">
        <v>55</v>
      </c>
      <c r="AH9" s="29">
        <v>50</v>
      </c>
      <c r="AI9" s="29">
        <v>50</v>
      </c>
      <c r="AJ9" s="29">
        <v>50</v>
      </c>
      <c r="AK9" s="29">
        <v>50</v>
      </c>
      <c r="AL9" s="29">
        <v>50</v>
      </c>
      <c r="AM9" s="29">
        <v>50</v>
      </c>
    </row>
    <row r="10" spans="1:39" ht="18" customHeight="1" x14ac:dyDescent="0.15">
      <c r="A10" s="65"/>
      <c r="B10" s="65"/>
      <c r="C10" s="62"/>
      <c r="D10" s="134" t="s">
        <v>188</v>
      </c>
      <c r="E10" s="133"/>
      <c r="F10" s="137"/>
      <c r="G10" s="99">
        <v>6</v>
      </c>
      <c r="H10" s="147" t="s">
        <v>218</v>
      </c>
      <c r="I10" s="954"/>
      <c r="J10" s="142"/>
      <c r="K10" s="88">
        <v>6</v>
      </c>
      <c r="L10" s="140" t="s">
        <v>189</v>
      </c>
      <c r="M10" s="954"/>
      <c r="N10" s="65"/>
      <c r="O10" s="88">
        <v>6</v>
      </c>
      <c r="P10" s="141" t="s">
        <v>190</v>
      </c>
      <c r="Q10" s="139"/>
      <c r="R10" s="88">
        <v>6</v>
      </c>
      <c r="S10" s="141" t="s">
        <v>191</v>
      </c>
      <c r="T10" s="62"/>
      <c r="U10" s="36" t="s">
        <v>76</v>
      </c>
      <c r="V10" s="38" t="s">
        <v>77</v>
      </c>
      <c r="W10" s="33" t="str">
        <f t="shared" si="0"/>
        <v>ﾌﾟﾗｽﾁｯｸﾊｳｽⅢ類～Ⅴ類及びⅦ類鉄骨</v>
      </c>
      <c r="X10" s="39">
        <v>100</v>
      </c>
      <c r="Y10" s="39">
        <v>96</v>
      </c>
      <c r="Z10" s="39">
        <v>92</v>
      </c>
      <c r="AA10" s="39">
        <v>88</v>
      </c>
      <c r="AB10" s="39">
        <v>84</v>
      </c>
      <c r="AC10" s="39">
        <v>80</v>
      </c>
      <c r="AD10" s="39">
        <v>76</v>
      </c>
      <c r="AE10" s="39">
        <v>72</v>
      </c>
      <c r="AF10" s="39">
        <v>68</v>
      </c>
      <c r="AG10" s="39">
        <v>65</v>
      </c>
      <c r="AH10" s="39">
        <v>62</v>
      </c>
      <c r="AI10" s="39">
        <v>59</v>
      </c>
      <c r="AJ10" s="39">
        <v>56</v>
      </c>
      <c r="AK10" s="39">
        <v>53</v>
      </c>
      <c r="AL10" s="39">
        <v>50</v>
      </c>
      <c r="AM10" s="39">
        <v>50</v>
      </c>
    </row>
    <row r="11" spans="1:39" ht="18" customHeight="1" x14ac:dyDescent="0.15">
      <c r="A11" s="65"/>
      <c r="B11" s="65"/>
      <c r="C11" s="62"/>
      <c r="D11" s="88" t="s">
        <v>164</v>
      </c>
      <c r="E11" s="88" t="s">
        <v>165</v>
      </c>
      <c r="F11" s="139"/>
      <c r="G11" s="99">
        <v>7</v>
      </c>
      <c r="H11" s="147" t="s">
        <v>219</v>
      </c>
      <c r="I11" s="954"/>
      <c r="J11" s="65"/>
      <c r="K11" s="88">
        <v>7</v>
      </c>
      <c r="L11" s="140" t="s">
        <v>192</v>
      </c>
      <c r="M11" s="954"/>
      <c r="N11" s="65"/>
      <c r="O11" s="88">
        <v>7</v>
      </c>
      <c r="P11" s="141" t="s">
        <v>193</v>
      </c>
      <c r="Q11" s="139"/>
      <c r="R11" s="88">
        <v>7</v>
      </c>
      <c r="S11" s="141" t="s">
        <v>194</v>
      </c>
      <c r="T11" s="62"/>
      <c r="U11" s="40" t="s">
        <v>78</v>
      </c>
      <c r="V11" s="41"/>
      <c r="W11" s="33" t="str">
        <f t="shared" si="0"/>
        <v>附帯施設</v>
      </c>
      <c r="X11" s="42">
        <v>100</v>
      </c>
      <c r="Y11" s="42">
        <v>93</v>
      </c>
      <c r="Z11" s="42">
        <v>86</v>
      </c>
      <c r="AA11" s="42">
        <v>79</v>
      </c>
      <c r="AB11" s="42">
        <v>72</v>
      </c>
      <c r="AC11" s="42">
        <v>65</v>
      </c>
      <c r="AD11" s="42">
        <v>58</v>
      </c>
      <c r="AE11" s="42">
        <v>50</v>
      </c>
      <c r="AF11" s="42">
        <v>50</v>
      </c>
      <c r="AG11" s="42">
        <v>50</v>
      </c>
      <c r="AH11" s="42">
        <v>50</v>
      </c>
      <c r="AI11" s="29">
        <v>50</v>
      </c>
      <c r="AJ11" s="29">
        <v>50</v>
      </c>
      <c r="AK11" s="29">
        <v>50</v>
      </c>
      <c r="AL11" s="29">
        <v>50</v>
      </c>
      <c r="AM11" s="29">
        <v>50</v>
      </c>
    </row>
    <row r="12" spans="1:39" ht="18" customHeight="1" x14ac:dyDescent="0.15">
      <c r="A12" s="65"/>
      <c r="B12" s="65"/>
      <c r="C12" s="62"/>
      <c r="D12" s="88">
        <v>1</v>
      </c>
      <c r="E12" s="140" t="s">
        <v>195</v>
      </c>
      <c r="F12" s="139"/>
      <c r="G12" s="99">
        <v>8</v>
      </c>
      <c r="H12" s="147" t="s">
        <v>220</v>
      </c>
      <c r="I12" s="954"/>
      <c r="J12" s="65"/>
      <c r="K12" s="88">
        <v>8</v>
      </c>
      <c r="L12" s="140" t="s">
        <v>196</v>
      </c>
      <c r="M12" s="917"/>
      <c r="N12" s="65"/>
      <c r="O12" s="88">
        <v>8</v>
      </c>
      <c r="P12" s="141" t="s">
        <v>197</v>
      </c>
      <c r="Q12" s="139"/>
      <c r="R12" s="88">
        <v>8</v>
      </c>
      <c r="S12" s="90" t="s">
        <v>198</v>
      </c>
      <c r="T12" s="62"/>
    </row>
    <row r="13" spans="1:39" ht="18" customHeight="1" x14ac:dyDescent="0.15">
      <c r="A13" s="65"/>
      <c r="B13" s="65"/>
      <c r="C13" s="62"/>
      <c r="D13" s="88">
        <v>2</v>
      </c>
      <c r="E13" s="140" t="s">
        <v>199</v>
      </c>
      <c r="F13" s="142"/>
      <c r="G13" s="99">
        <v>9</v>
      </c>
      <c r="H13" s="147" t="s">
        <v>221</v>
      </c>
      <c r="I13" s="954"/>
      <c r="J13" s="65"/>
      <c r="K13" s="88">
        <v>9</v>
      </c>
      <c r="L13" s="90" t="s">
        <v>200</v>
      </c>
      <c r="M13" s="916" t="s">
        <v>201</v>
      </c>
      <c r="N13" s="65"/>
      <c r="O13" s="88">
        <v>9</v>
      </c>
      <c r="P13" s="141" t="s">
        <v>202</v>
      </c>
      <c r="Q13" s="139"/>
      <c r="R13" s="65"/>
      <c r="S13" s="62"/>
      <c r="T13" s="62"/>
    </row>
    <row r="14" spans="1:39" ht="18" customHeight="1" x14ac:dyDescent="0.15">
      <c r="A14" s="65"/>
      <c r="B14" s="65"/>
      <c r="C14" s="62"/>
      <c r="D14" s="88">
        <v>3</v>
      </c>
      <c r="E14" s="143" t="s">
        <v>203</v>
      </c>
      <c r="F14" s="142"/>
      <c r="G14" s="99">
        <v>10</v>
      </c>
      <c r="H14" s="147" t="s">
        <v>224</v>
      </c>
      <c r="I14" s="917"/>
      <c r="J14" s="65"/>
      <c r="K14" s="88">
        <v>10</v>
      </c>
      <c r="L14" s="90" t="s">
        <v>204</v>
      </c>
      <c r="M14" s="954"/>
      <c r="N14" s="65"/>
      <c r="O14" s="137"/>
      <c r="P14" s="142"/>
      <c r="Q14" s="139"/>
      <c r="R14" s="134" t="s">
        <v>250</v>
      </c>
      <c r="S14" s="146"/>
      <c r="T14" s="62"/>
    </row>
    <row r="15" spans="1:39" ht="18" customHeight="1" x14ac:dyDescent="0.15">
      <c r="A15" s="65"/>
      <c r="B15" s="65"/>
      <c r="C15" s="62"/>
      <c r="D15" s="88">
        <v>4</v>
      </c>
      <c r="E15" s="141" t="s">
        <v>205</v>
      </c>
      <c r="F15" s="130"/>
      <c r="G15" s="99">
        <v>11</v>
      </c>
      <c r="H15" s="147" t="s">
        <v>228</v>
      </c>
      <c r="I15" s="99" t="s">
        <v>213</v>
      </c>
      <c r="J15" s="65"/>
      <c r="K15" s="88">
        <v>11</v>
      </c>
      <c r="L15" s="90" t="s">
        <v>206</v>
      </c>
      <c r="M15" s="954"/>
      <c r="N15" s="65"/>
      <c r="O15" s="137"/>
      <c r="P15" s="142"/>
      <c r="Q15" s="65"/>
      <c r="R15" s="99" t="s">
        <v>164</v>
      </c>
      <c r="S15" s="99" t="s">
        <v>165</v>
      </c>
      <c r="T15" s="62"/>
    </row>
    <row r="16" spans="1:39" ht="18" customHeight="1" x14ac:dyDescent="0.15">
      <c r="A16" s="65"/>
      <c r="B16" s="65"/>
      <c r="C16" s="62"/>
      <c r="D16" s="88">
        <v>5</v>
      </c>
      <c r="E16" s="144" t="s">
        <v>207</v>
      </c>
      <c r="F16" s="130"/>
      <c r="G16" s="99">
        <v>12</v>
      </c>
      <c r="H16" s="147" t="s">
        <v>171</v>
      </c>
      <c r="I16" s="99" t="s">
        <v>239</v>
      </c>
      <c r="J16" s="65"/>
      <c r="K16" s="88">
        <v>12</v>
      </c>
      <c r="L16" s="90" t="s">
        <v>208</v>
      </c>
      <c r="M16" s="954"/>
      <c r="N16" s="65"/>
      <c r="O16" s="137"/>
      <c r="P16" s="65"/>
      <c r="Q16" s="65"/>
      <c r="R16" s="99">
        <v>1</v>
      </c>
      <c r="S16" s="143" t="s">
        <v>251</v>
      </c>
      <c r="T16" s="62"/>
    </row>
    <row r="17" spans="1:20" ht="18" customHeight="1" x14ac:dyDescent="0.15">
      <c r="A17" s="65"/>
      <c r="B17" s="65"/>
      <c r="C17" s="62"/>
      <c r="D17" s="948">
        <v>6</v>
      </c>
      <c r="E17" s="1000" t="s">
        <v>209</v>
      </c>
      <c r="F17" s="130"/>
      <c r="G17" s="130"/>
      <c r="H17" s="130"/>
      <c r="I17" s="130"/>
      <c r="J17" s="65"/>
      <c r="K17" s="88">
        <v>13</v>
      </c>
      <c r="L17" s="90" t="s">
        <v>210</v>
      </c>
      <c r="M17" s="917"/>
      <c r="N17" s="65"/>
      <c r="O17" s="137"/>
      <c r="P17" s="65"/>
      <c r="Q17" s="65"/>
      <c r="R17" s="99">
        <v>2</v>
      </c>
      <c r="S17" s="143" t="s">
        <v>252</v>
      </c>
      <c r="T17" s="62"/>
    </row>
    <row r="18" spans="1:20" ht="18" customHeight="1" x14ac:dyDescent="0.15">
      <c r="A18" s="65"/>
      <c r="B18" s="65"/>
      <c r="C18" s="62"/>
      <c r="D18" s="998"/>
      <c r="E18" s="1001"/>
      <c r="F18" s="65"/>
      <c r="G18" s="134" t="s">
        <v>245</v>
      </c>
      <c r="H18" s="146"/>
      <c r="I18" s="65"/>
      <c r="J18" s="65"/>
      <c r="K18" s="88">
        <v>14</v>
      </c>
      <c r="L18" s="90" t="s">
        <v>211</v>
      </c>
      <c r="M18" s="916" t="s">
        <v>212</v>
      </c>
      <c r="N18" s="65"/>
      <c r="O18" s="137"/>
      <c r="P18" s="65"/>
      <c r="Q18" s="65"/>
      <c r="R18" s="65"/>
      <c r="S18" s="65"/>
      <c r="T18" s="62"/>
    </row>
    <row r="19" spans="1:20" ht="18" customHeight="1" x14ac:dyDescent="0.15">
      <c r="A19" s="65"/>
      <c r="B19" s="65"/>
      <c r="C19" s="62"/>
      <c r="D19" s="88">
        <v>7</v>
      </c>
      <c r="E19" s="90" t="s">
        <v>213</v>
      </c>
      <c r="F19" s="65"/>
      <c r="G19" s="99" t="s">
        <v>164</v>
      </c>
      <c r="H19" s="99" t="s">
        <v>165</v>
      </c>
      <c r="I19" s="65"/>
      <c r="J19" s="65"/>
      <c r="K19" s="88">
        <v>15</v>
      </c>
      <c r="L19" s="90" t="s">
        <v>214</v>
      </c>
      <c r="M19" s="954"/>
      <c r="N19" s="65"/>
      <c r="O19" s="137"/>
      <c r="P19" s="65"/>
      <c r="Q19" s="65"/>
      <c r="R19" s="65"/>
      <c r="S19" s="65"/>
      <c r="T19" s="62"/>
    </row>
    <row r="20" spans="1:20" ht="18" customHeight="1" x14ac:dyDescent="0.15">
      <c r="A20" s="65"/>
      <c r="B20" s="65"/>
      <c r="C20" s="62"/>
      <c r="D20" s="62"/>
      <c r="E20" s="65"/>
      <c r="F20" s="65"/>
      <c r="G20" s="99">
        <v>1</v>
      </c>
      <c r="H20" s="147" t="s">
        <v>240</v>
      </c>
      <c r="I20" s="65"/>
      <c r="J20" s="65"/>
      <c r="K20" s="88">
        <v>16</v>
      </c>
      <c r="L20" s="90" t="s">
        <v>215</v>
      </c>
      <c r="M20" s="917"/>
      <c r="N20" s="65"/>
      <c r="O20" s="137"/>
      <c r="P20" s="65"/>
      <c r="Q20" s="65"/>
      <c r="R20" s="65"/>
      <c r="S20" s="65"/>
      <c r="T20" s="62"/>
    </row>
    <row r="21" spans="1:20" ht="18" customHeight="1" x14ac:dyDescent="0.15">
      <c r="A21" s="65"/>
      <c r="B21" s="65"/>
      <c r="C21" s="62"/>
      <c r="D21" s="62"/>
      <c r="E21" s="65"/>
      <c r="F21" s="65"/>
      <c r="G21" s="99">
        <v>2</v>
      </c>
      <c r="H21" s="143" t="s">
        <v>241</v>
      </c>
      <c r="I21" s="65"/>
      <c r="J21" s="65"/>
      <c r="K21" s="88">
        <v>17</v>
      </c>
      <c r="L21" s="90" t="s">
        <v>216</v>
      </c>
      <c r="M21" s="916" t="s">
        <v>217</v>
      </c>
      <c r="N21" s="65"/>
      <c r="O21" s="137"/>
      <c r="P21" s="65"/>
      <c r="Q21" s="65"/>
      <c r="R21" s="65"/>
      <c r="S21" s="65"/>
      <c r="T21" s="62"/>
    </row>
    <row r="22" spans="1:20" ht="18" customHeight="1" x14ac:dyDescent="0.15">
      <c r="A22" s="65"/>
      <c r="B22" s="65"/>
      <c r="C22" s="62"/>
      <c r="D22" s="62"/>
      <c r="E22" s="65"/>
      <c r="F22" s="65"/>
      <c r="G22" s="148"/>
      <c r="H22" s="149"/>
      <c r="I22" s="65"/>
      <c r="J22" s="65"/>
      <c r="K22" s="88">
        <v>18</v>
      </c>
      <c r="L22" s="90" t="s">
        <v>218</v>
      </c>
      <c r="M22" s="954"/>
      <c r="N22" s="65"/>
      <c r="O22" s="137"/>
      <c r="P22" s="65"/>
      <c r="Q22" s="65"/>
      <c r="R22" s="65"/>
      <c r="S22" s="65"/>
      <c r="T22" s="62"/>
    </row>
    <row r="23" spans="1:20" ht="18" customHeight="1" x14ac:dyDescent="0.15">
      <c r="A23" s="62"/>
      <c r="B23" s="62"/>
      <c r="C23" s="62"/>
      <c r="D23" s="62"/>
      <c r="E23" s="65"/>
      <c r="F23" s="65"/>
      <c r="G23" s="134" t="s">
        <v>246</v>
      </c>
      <c r="H23" s="146"/>
      <c r="I23" s="65"/>
      <c r="J23" s="65"/>
      <c r="K23" s="88">
        <v>19</v>
      </c>
      <c r="L23" s="90" t="s">
        <v>219</v>
      </c>
      <c r="M23" s="954"/>
      <c r="N23" s="65"/>
      <c r="O23" s="137"/>
      <c r="P23" s="65"/>
      <c r="Q23" s="65"/>
      <c r="R23" s="65"/>
      <c r="S23" s="65"/>
      <c r="T23" s="62"/>
    </row>
    <row r="24" spans="1:20" ht="18" customHeight="1" x14ac:dyDescent="0.15">
      <c r="A24" s="62"/>
      <c r="B24" s="62"/>
      <c r="C24" s="62"/>
      <c r="D24" s="62"/>
      <c r="E24" s="65"/>
      <c r="F24" s="65"/>
      <c r="G24" s="99" t="s">
        <v>164</v>
      </c>
      <c r="H24" s="99" t="s">
        <v>165</v>
      </c>
      <c r="I24" s="65"/>
      <c r="J24" s="62"/>
      <c r="K24" s="88">
        <v>20</v>
      </c>
      <c r="L24" s="90" t="s">
        <v>220</v>
      </c>
      <c r="M24" s="954"/>
      <c r="N24" s="62"/>
      <c r="O24" s="60"/>
      <c r="P24" s="62"/>
      <c r="Q24" s="62"/>
      <c r="R24" s="65"/>
      <c r="S24" s="65"/>
      <c r="T24" s="62"/>
    </row>
    <row r="25" spans="1:20" ht="18" customHeight="1" x14ac:dyDescent="0.15">
      <c r="A25" s="62"/>
      <c r="B25" s="62"/>
      <c r="C25" s="62"/>
      <c r="D25" s="62"/>
      <c r="E25" s="65"/>
      <c r="F25" s="65"/>
      <c r="G25" s="99">
        <v>1</v>
      </c>
      <c r="H25" s="147" t="s">
        <v>242</v>
      </c>
      <c r="I25" s="65"/>
      <c r="J25" s="62"/>
      <c r="K25" s="88">
        <v>21</v>
      </c>
      <c r="L25" s="90" t="s">
        <v>221</v>
      </c>
      <c r="M25" s="954"/>
      <c r="N25" s="62"/>
      <c r="O25" s="60"/>
      <c r="P25" s="62"/>
      <c r="Q25" s="62"/>
      <c r="R25" s="65"/>
      <c r="S25" s="65"/>
      <c r="T25" s="62"/>
    </row>
    <row r="26" spans="1:20" ht="18" customHeight="1" x14ac:dyDescent="0.15">
      <c r="A26" s="62"/>
      <c r="B26" s="62"/>
      <c r="C26" s="62"/>
      <c r="D26" s="62"/>
      <c r="E26" s="65"/>
      <c r="F26" s="62"/>
      <c r="G26" s="99">
        <v>2</v>
      </c>
      <c r="H26" s="143" t="s">
        <v>243</v>
      </c>
      <c r="I26" s="62"/>
      <c r="J26" s="62"/>
      <c r="K26" s="88">
        <v>22</v>
      </c>
      <c r="L26" s="90" t="s">
        <v>235</v>
      </c>
      <c r="M26" s="954"/>
      <c r="N26" s="62"/>
      <c r="O26" s="60"/>
      <c r="P26" s="62"/>
      <c r="Q26" s="62"/>
      <c r="R26" s="62"/>
      <c r="S26" s="62"/>
      <c r="T26" s="62"/>
    </row>
    <row r="27" spans="1:20" ht="18" customHeight="1" x14ac:dyDescent="0.15">
      <c r="A27" s="62"/>
      <c r="B27" s="62"/>
      <c r="C27" s="62"/>
      <c r="D27" s="62"/>
      <c r="E27" s="62"/>
      <c r="F27" s="62"/>
      <c r="G27" s="62"/>
      <c r="H27" s="62"/>
      <c r="I27" s="62"/>
      <c r="J27" s="62"/>
      <c r="K27" s="88">
        <v>23</v>
      </c>
      <c r="L27" s="90" t="s">
        <v>222</v>
      </c>
      <c r="M27" s="954"/>
      <c r="N27" s="62"/>
      <c r="O27" s="60"/>
      <c r="P27" s="62"/>
      <c r="Q27" s="62"/>
      <c r="R27" s="62"/>
      <c r="S27" s="62"/>
      <c r="T27" s="62"/>
    </row>
    <row r="28" spans="1:20" ht="18" customHeight="1" x14ac:dyDescent="0.15">
      <c r="A28" s="62"/>
      <c r="B28" s="62"/>
      <c r="C28" s="62"/>
      <c r="D28" s="62"/>
      <c r="E28" s="62"/>
      <c r="F28" s="62"/>
      <c r="G28" s="62"/>
      <c r="H28" s="62"/>
      <c r="I28" s="62"/>
      <c r="J28" s="62"/>
      <c r="K28" s="88">
        <v>24</v>
      </c>
      <c r="L28" s="90" t="s">
        <v>223</v>
      </c>
      <c r="M28" s="954"/>
      <c r="N28" s="62"/>
      <c r="O28" s="60"/>
      <c r="P28" s="62"/>
      <c r="Q28" s="62"/>
      <c r="R28" s="62"/>
      <c r="S28" s="62"/>
      <c r="T28" s="62"/>
    </row>
    <row r="29" spans="1:20" ht="18" customHeight="1" x14ac:dyDescent="0.15">
      <c r="A29" s="62"/>
      <c r="B29" s="62"/>
      <c r="C29" s="62"/>
      <c r="D29" s="62"/>
      <c r="E29" s="62"/>
      <c r="F29" s="62"/>
      <c r="G29" s="62"/>
      <c r="H29" s="62"/>
      <c r="I29" s="62"/>
      <c r="J29" s="62"/>
      <c r="K29" s="88">
        <v>25</v>
      </c>
      <c r="L29" s="90" t="s">
        <v>224</v>
      </c>
      <c r="M29" s="954"/>
      <c r="N29" s="62"/>
      <c r="O29" s="60"/>
      <c r="P29" s="62"/>
      <c r="Q29" s="62"/>
      <c r="R29" s="62"/>
      <c r="S29" s="62"/>
      <c r="T29" s="62"/>
    </row>
    <row r="30" spans="1:20" ht="18" customHeight="1" x14ac:dyDescent="0.15">
      <c r="A30" s="62"/>
      <c r="B30" s="62"/>
      <c r="C30" s="62"/>
      <c r="D30" s="62"/>
      <c r="E30" s="62"/>
      <c r="F30" s="62"/>
      <c r="G30" s="62"/>
      <c r="H30" s="62"/>
      <c r="I30" s="62"/>
      <c r="J30" s="62"/>
      <c r="K30" s="88">
        <v>26</v>
      </c>
      <c r="L30" s="90" t="s">
        <v>225</v>
      </c>
      <c r="M30" s="916" t="s">
        <v>213</v>
      </c>
      <c r="N30" s="62"/>
      <c r="O30" s="60"/>
      <c r="P30" s="62"/>
      <c r="Q30" s="62"/>
      <c r="R30" s="62"/>
      <c r="S30" s="62"/>
      <c r="T30" s="62"/>
    </row>
    <row r="31" spans="1:20" ht="18" customHeight="1" x14ac:dyDescent="0.15">
      <c r="A31" s="62"/>
      <c r="B31" s="62"/>
      <c r="C31" s="62"/>
      <c r="D31" s="62"/>
      <c r="E31" s="62"/>
      <c r="F31" s="62"/>
      <c r="G31" s="62"/>
      <c r="H31" s="62"/>
      <c r="I31" s="62"/>
      <c r="J31" s="62"/>
      <c r="K31" s="88">
        <v>27</v>
      </c>
      <c r="L31" s="90" t="s">
        <v>226</v>
      </c>
      <c r="M31" s="954"/>
      <c r="N31" s="62"/>
      <c r="O31" s="60"/>
      <c r="P31" s="62"/>
      <c r="Q31" s="62"/>
      <c r="R31" s="62"/>
      <c r="S31" s="62"/>
      <c r="T31" s="62"/>
    </row>
    <row r="32" spans="1:20" ht="18" customHeight="1" x14ac:dyDescent="0.15">
      <c r="A32" s="62"/>
      <c r="B32" s="62"/>
      <c r="C32" s="62"/>
      <c r="D32" s="62"/>
      <c r="E32" s="62"/>
      <c r="F32" s="62"/>
      <c r="G32" s="62"/>
      <c r="H32" s="62"/>
      <c r="I32" s="62"/>
      <c r="J32" s="62"/>
      <c r="K32" s="88">
        <v>28</v>
      </c>
      <c r="L32" s="90" t="s">
        <v>227</v>
      </c>
      <c r="M32" s="954"/>
      <c r="N32" s="62"/>
      <c r="O32" s="60"/>
      <c r="P32" s="62"/>
      <c r="Q32" s="62"/>
      <c r="R32" s="62"/>
      <c r="S32" s="62"/>
      <c r="T32" s="62"/>
    </row>
    <row r="33" spans="1:20" ht="18" customHeight="1" x14ac:dyDescent="0.15">
      <c r="A33" s="62"/>
      <c r="B33" s="62"/>
      <c r="C33" s="62"/>
      <c r="D33" s="62"/>
      <c r="E33" s="62"/>
      <c r="F33" s="62"/>
      <c r="G33" s="62"/>
      <c r="H33" s="62"/>
      <c r="I33" s="62"/>
      <c r="J33" s="62"/>
      <c r="K33" s="88">
        <v>29</v>
      </c>
      <c r="L33" s="90" t="s">
        <v>228</v>
      </c>
      <c r="M33" s="917"/>
      <c r="N33" s="62"/>
      <c r="O33" s="60"/>
      <c r="P33" s="62"/>
      <c r="Q33" s="62"/>
      <c r="R33" s="62"/>
      <c r="S33" s="62"/>
      <c r="T33" s="62"/>
    </row>
    <row r="34" spans="1:20" ht="18" customHeight="1" x14ac:dyDescent="0.15">
      <c r="A34" s="62"/>
      <c r="B34" s="62"/>
      <c r="C34" s="62"/>
      <c r="D34" s="62"/>
      <c r="E34" s="62"/>
      <c r="F34" s="62"/>
      <c r="G34" s="62"/>
      <c r="H34" s="62"/>
      <c r="I34" s="62"/>
      <c r="J34" s="62"/>
      <c r="K34" s="88">
        <v>30</v>
      </c>
      <c r="L34" s="90" t="s">
        <v>229</v>
      </c>
      <c r="M34" s="948" t="s">
        <v>230</v>
      </c>
      <c r="N34" s="62"/>
      <c r="O34" s="60"/>
      <c r="P34" s="62"/>
      <c r="Q34" s="62"/>
      <c r="R34" s="62"/>
      <c r="S34" s="62"/>
      <c r="T34" s="62"/>
    </row>
    <row r="35" spans="1:20" ht="18" customHeight="1" x14ac:dyDescent="0.15">
      <c r="A35" s="62"/>
      <c r="B35" s="62"/>
      <c r="C35" s="62"/>
      <c r="D35" s="62"/>
      <c r="E35" s="62"/>
      <c r="F35" s="62"/>
      <c r="G35" s="62"/>
      <c r="H35" s="62"/>
      <c r="I35" s="62"/>
      <c r="J35" s="62"/>
      <c r="K35" s="88">
        <v>31</v>
      </c>
      <c r="L35" s="90" t="s">
        <v>231</v>
      </c>
      <c r="M35" s="949"/>
      <c r="N35" s="62"/>
      <c r="O35" s="60"/>
      <c r="P35" s="62"/>
      <c r="Q35" s="62"/>
      <c r="R35" s="62"/>
      <c r="S35" s="62"/>
      <c r="T35" s="62"/>
    </row>
    <row r="36" spans="1:20" ht="18" customHeight="1" x14ac:dyDescent="0.15">
      <c r="A36" s="62"/>
      <c r="B36" s="62"/>
      <c r="C36" s="62"/>
      <c r="D36" s="62"/>
      <c r="E36" s="62"/>
      <c r="F36" s="62"/>
      <c r="G36" s="62"/>
      <c r="H36" s="62"/>
      <c r="I36" s="62"/>
      <c r="J36" s="62"/>
      <c r="K36" s="88">
        <v>32</v>
      </c>
      <c r="L36" s="90" t="s">
        <v>232</v>
      </c>
      <c r="M36" s="949"/>
      <c r="N36" s="62"/>
      <c r="O36" s="60"/>
      <c r="P36" s="62"/>
      <c r="Q36" s="62"/>
      <c r="R36" s="62"/>
      <c r="S36" s="62"/>
      <c r="T36" s="62"/>
    </row>
    <row r="37" spans="1:20" ht="18" customHeight="1" x14ac:dyDescent="0.15">
      <c r="A37" s="62"/>
      <c r="B37" s="62"/>
      <c r="C37" s="62"/>
      <c r="D37" s="62"/>
      <c r="E37" s="62"/>
      <c r="F37" s="62"/>
      <c r="G37" s="62"/>
      <c r="H37" s="62"/>
      <c r="I37" s="62"/>
      <c r="J37" s="62"/>
      <c r="K37" s="88">
        <v>33</v>
      </c>
      <c r="L37" s="90" t="s">
        <v>233</v>
      </c>
      <c r="M37" s="949"/>
      <c r="N37" s="62"/>
      <c r="O37" s="60"/>
      <c r="P37" s="62"/>
      <c r="Q37" s="62"/>
      <c r="R37" s="62"/>
      <c r="S37" s="62"/>
      <c r="T37" s="62"/>
    </row>
    <row r="38" spans="1:20" ht="18" customHeight="1" x14ac:dyDescent="0.15">
      <c r="A38" s="62"/>
      <c r="B38" s="62"/>
      <c r="C38" s="62"/>
      <c r="D38" s="62"/>
      <c r="E38" s="62"/>
      <c r="F38" s="62"/>
      <c r="G38" s="62"/>
      <c r="H38" s="62"/>
      <c r="I38" s="62"/>
      <c r="J38" s="62"/>
      <c r="K38" s="88">
        <v>34</v>
      </c>
      <c r="L38" s="90" t="s">
        <v>234</v>
      </c>
      <c r="M38" s="998"/>
      <c r="N38" s="62"/>
      <c r="O38" s="60"/>
      <c r="P38" s="62"/>
      <c r="Q38" s="62"/>
      <c r="R38" s="62"/>
      <c r="S38" s="62"/>
      <c r="T38" s="62"/>
    </row>
    <row r="39" spans="1:20" ht="18" customHeight="1" x14ac:dyDescent="0.15">
      <c r="A39" s="62"/>
      <c r="B39" s="62"/>
      <c r="C39" s="62"/>
      <c r="D39" s="62"/>
      <c r="E39" s="62"/>
      <c r="K39" s="60"/>
      <c r="L39" s="62"/>
      <c r="M39" s="62"/>
      <c r="N39" s="62"/>
      <c r="O39" s="60"/>
      <c r="P39" s="62"/>
      <c r="Q39" s="62"/>
      <c r="R39" s="62"/>
      <c r="S39" s="62"/>
      <c r="T39" s="62"/>
    </row>
  </sheetData>
  <mergeCells count="12">
    <mergeCell ref="D7:D9"/>
    <mergeCell ref="E7:E9"/>
    <mergeCell ref="M13:M17"/>
    <mergeCell ref="D17:D18"/>
    <mergeCell ref="E17:E18"/>
    <mergeCell ref="M18:M20"/>
    <mergeCell ref="M21:M29"/>
    <mergeCell ref="M30:M33"/>
    <mergeCell ref="M34:M38"/>
    <mergeCell ref="I5:I8"/>
    <mergeCell ref="I9:I14"/>
    <mergeCell ref="M5:M12"/>
  </mergeCells>
  <phoneticPr fontId="2"/>
  <pageMargins left="0.70866141732283472" right="0.70866141732283472" top="0.74803149606299213" bottom="0.74803149606299213" header="0.31496062992125984" footer="0.31496062992125984"/>
  <pageSetup paperSize="9" scale="77" fitToWidth="0" orientation="landscape" r:id="rId1"/>
  <colBreaks count="1" manualBreakCount="1">
    <brk id="2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O63"/>
  <sheetViews>
    <sheetView showGridLines="0" zoomScale="90" zoomScaleNormal="90" zoomScaleSheetLayoutView="100" workbookViewId="0">
      <pane ySplit="2" topLeftCell="A3" activePane="bottomLeft" state="frozen"/>
      <selection pane="bottomLeft" activeCell="B1" sqref="B1"/>
    </sheetView>
  </sheetViews>
  <sheetFormatPr defaultRowHeight="12" x14ac:dyDescent="0.15"/>
  <cols>
    <col min="1" max="1" width="1.125" style="228" customWidth="1"/>
    <col min="2" max="35" width="2.625" style="228" customWidth="1"/>
    <col min="36" max="41" width="2.5" style="228" customWidth="1"/>
    <col min="42" max="42" width="0.75" style="228" customWidth="1"/>
    <col min="43" max="43" width="2.5" style="228" customWidth="1"/>
    <col min="44" max="16384" width="9" style="228"/>
  </cols>
  <sheetData>
    <row r="1" spans="2:41" s="227" customFormat="1" ht="15" customHeight="1" x14ac:dyDescent="0.15">
      <c r="B1" s="226" t="s">
        <v>586</v>
      </c>
    </row>
    <row r="2" spans="2:41" ht="22.5" customHeight="1" x14ac:dyDescent="0.15">
      <c r="B2" s="427" t="s">
        <v>587</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row>
    <row r="3" spans="2:41" ht="17.25" x14ac:dyDescent="0.1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row>
    <row r="4" spans="2:41" ht="22.5" customHeight="1" x14ac:dyDescent="0.15">
      <c r="B4" s="253" t="s">
        <v>588</v>
      </c>
      <c r="C4" s="254"/>
      <c r="D4" s="254"/>
      <c r="E4" s="254"/>
      <c r="F4" s="254"/>
      <c r="G4" s="254"/>
      <c r="H4" s="254"/>
      <c r="I4" s="254"/>
      <c r="J4" s="254"/>
      <c r="K4" s="254"/>
      <c r="L4" s="254"/>
      <c r="M4" s="254"/>
      <c r="N4" s="254"/>
      <c r="O4" s="254"/>
      <c r="P4" s="254"/>
      <c r="Q4" s="254"/>
      <c r="R4" s="254"/>
      <c r="S4" s="254"/>
      <c r="T4" s="254"/>
      <c r="U4" s="254"/>
      <c r="V4" s="254"/>
      <c r="W4" s="225"/>
      <c r="X4" s="225"/>
      <c r="Y4" s="225"/>
      <c r="Z4" s="225"/>
      <c r="AA4" s="225"/>
      <c r="AB4" s="225"/>
      <c r="AC4" s="225"/>
      <c r="AD4" s="225"/>
      <c r="AE4" s="225"/>
      <c r="AF4" s="225"/>
      <c r="AG4" s="225"/>
      <c r="AH4" s="225"/>
      <c r="AI4" s="225"/>
      <c r="AJ4" s="225"/>
      <c r="AK4" s="225"/>
      <c r="AL4" s="225"/>
      <c r="AM4" s="225"/>
      <c r="AN4" s="225"/>
      <c r="AO4" s="225"/>
    </row>
    <row r="5" spans="2:41" ht="10.5" customHeight="1" x14ac:dyDescent="0.15">
      <c r="B5" s="229"/>
      <c r="C5" s="230"/>
      <c r="D5" s="230"/>
      <c r="E5" s="230"/>
      <c r="F5" s="230"/>
    </row>
    <row r="6" spans="2:41" ht="15.75" customHeight="1" x14ac:dyDescent="0.15">
      <c r="B6" s="229"/>
      <c r="C6" s="230"/>
      <c r="D6" s="230"/>
      <c r="E6" s="230"/>
      <c r="F6" s="230"/>
    </row>
    <row r="7" spans="2:41" ht="16.5" customHeight="1" x14ac:dyDescent="0.15">
      <c r="B7" s="229" t="s">
        <v>589</v>
      </c>
      <c r="C7" s="230"/>
      <c r="D7" s="230"/>
      <c r="E7" s="230"/>
      <c r="F7" s="230"/>
    </row>
    <row r="8" spans="2:41" s="5" customFormat="1" ht="12" customHeight="1" x14ac:dyDescent="0.15">
      <c r="B8" s="261" t="s">
        <v>98</v>
      </c>
      <c r="C8" s="278"/>
      <c r="D8" s="278"/>
      <c r="E8" s="278"/>
      <c r="F8" s="278"/>
      <c r="G8" s="262"/>
      <c r="H8" s="261" t="s">
        <v>590</v>
      </c>
      <c r="I8" s="262"/>
      <c r="J8" s="267" t="s">
        <v>591</v>
      </c>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row>
    <row r="9" spans="2:41" s="5" customFormat="1" ht="12" customHeight="1" x14ac:dyDescent="0.15">
      <c r="B9" s="263"/>
      <c r="C9" s="322"/>
      <c r="D9" s="322"/>
      <c r="E9" s="322"/>
      <c r="F9" s="322"/>
      <c r="G9" s="264"/>
      <c r="H9" s="263"/>
      <c r="I9" s="264"/>
      <c r="J9" s="267"/>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row>
    <row r="10" spans="2:41" s="5" customFormat="1" ht="15" customHeight="1" x14ac:dyDescent="0.15">
      <c r="B10" s="263"/>
      <c r="C10" s="322"/>
      <c r="D10" s="322"/>
      <c r="E10" s="322"/>
      <c r="F10" s="322"/>
      <c r="G10" s="264"/>
      <c r="H10" s="263"/>
      <c r="I10" s="264"/>
      <c r="J10" s="269" t="s">
        <v>592</v>
      </c>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67"/>
    </row>
    <row r="11" spans="2:41" s="5" customFormat="1" ht="12" customHeight="1" x14ac:dyDescent="0.15">
      <c r="B11" s="263"/>
      <c r="C11" s="322"/>
      <c r="D11" s="322"/>
      <c r="E11" s="322"/>
      <c r="F11" s="322"/>
      <c r="G11" s="264"/>
      <c r="H11" s="263"/>
      <c r="I11" s="264"/>
      <c r="J11" s="271"/>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3"/>
    </row>
    <row r="12" spans="2:41" s="5" customFormat="1" ht="12" customHeight="1" x14ac:dyDescent="0.15">
      <c r="B12" s="284"/>
      <c r="C12" s="284"/>
      <c r="D12" s="284"/>
      <c r="E12" s="284"/>
      <c r="F12" s="284"/>
      <c r="G12" s="284"/>
      <c r="H12" s="265"/>
      <c r="I12" s="266"/>
      <c r="J12" s="274"/>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6"/>
    </row>
    <row r="13" spans="2:41" s="5" customFormat="1" ht="12" customHeight="1" x14ac:dyDescent="0.15">
      <c r="B13" s="284"/>
      <c r="C13" s="284"/>
      <c r="D13" s="284"/>
      <c r="E13" s="284"/>
      <c r="F13" s="284"/>
      <c r="G13" s="284"/>
      <c r="H13" s="261" t="s">
        <v>590</v>
      </c>
      <c r="I13" s="262"/>
      <c r="J13" s="267" t="s">
        <v>593</v>
      </c>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row>
    <row r="14" spans="2:41" s="5" customFormat="1" ht="12" customHeight="1" x14ac:dyDescent="0.15">
      <c r="B14" s="284"/>
      <c r="C14" s="284"/>
      <c r="D14" s="284"/>
      <c r="E14" s="284"/>
      <c r="F14" s="284"/>
      <c r="G14" s="284"/>
      <c r="H14" s="263"/>
      <c r="I14" s="264"/>
      <c r="J14" s="267"/>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row>
    <row r="15" spans="2:41" s="5" customFormat="1" ht="15" customHeight="1" x14ac:dyDescent="0.15">
      <c r="B15" s="284"/>
      <c r="C15" s="284"/>
      <c r="D15" s="284"/>
      <c r="E15" s="284"/>
      <c r="F15" s="284"/>
      <c r="G15" s="284"/>
      <c r="H15" s="263"/>
      <c r="I15" s="264"/>
      <c r="J15" s="269" t="s">
        <v>594</v>
      </c>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67"/>
    </row>
    <row r="16" spans="2:41" s="5" customFormat="1" ht="12" customHeight="1" x14ac:dyDescent="0.15">
      <c r="B16" s="284"/>
      <c r="C16" s="284"/>
      <c r="D16" s="284"/>
      <c r="E16" s="284"/>
      <c r="F16" s="284"/>
      <c r="G16" s="284"/>
      <c r="H16" s="263"/>
      <c r="I16" s="264"/>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row>
    <row r="17" spans="2:41" s="5" customFormat="1" ht="12" customHeight="1" x14ac:dyDescent="0.15">
      <c r="B17" s="284"/>
      <c r="C17" s="284"/>
      <c r="D17" s="284"/>
      <c r="E17" s="284"/>
      <c r="F17" s="284"/>
      <c r="G17" s="284"/>
      <c r="H17" s="265"/>
      <c r="I17" s="266"/>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6"/>
    </row>
    <row r="18" spans="2:41" s="5" customFormat="1" ht="12" customHeight="1" x14ac:dyDescent="0.15">
      <c r="B18" s="219"/>
      <c r="C18" s="219"/>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6"/>
      <c r="AB18" s="256"/>
      <c r="AC18" s="256"/>
      <c r="AD18" s="256"/>
      <c r="AE18" s="256"/>
      <c r="AF18" s="256"/>
      <c r="AG18" s="256"/>
      <c r="AH18" s="256"/>
      <c r="AI18" s="256"/>
    </row>
    <row r="19" spans="2:41" s="5" customFormat="1" ht="12" customHeight="1" x14ac:dyDescent="0.15">
      <c r="B19" s="261" t="s">
        <v>98</v>
      </c>
      <c r="C19" s="278"/>
      <c r="D19" s="278"/>
      <c r="E19" s="278"/>
      <c r="F19" s="278"/>
      <c r="G19" s="262"/>
      <c r="H19" s="261" t="s">
        <v>590</v>
      </c>
      <c r="I19" s="262"/>
      <c r="J19" s="267" t="s">
        <v>591</v>
      </c>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row>
    <row r="20" spans="2:41" s="5" customFormat="1" ht="12" customHeight="1" x14ac:dyDescent="0.15">
      <c r="B20" s="263"/>
      <c r="C20" s="322"/>
      <c r="D20" s="322"/>
      <c r="E20" s="322"/>
      <c r="F20" s="322"/>
      <c r="G20" s="264"/>
      <c r="H20" s="263"/>
      <c r="I20" s="264"/>
      <c r="J20" s="267"/>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row>
    <row r="21" spans="2:41" s="5" customFormat="1" ht="15" customHeight="1" x14ac:dyDescent="0.15">
      <c r="B21" s="263"/>
      <c r="C21" s="322"/>
      <c r="D21" s="322"/>
      <c r="E21" s="322"/>
      <c r="F21" s="322"/>
      <c r="G21" s="264"/>
      <c r="H21" s="263"/>
      <c r="I21" s="264"/>
      <c r="J21" s="269" t="s">
        <v>592</v>
      </c>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67"/>
    </row>
    <row r="22" spans="2:41" s="5" customFormat="1" ht="12" customHeight="1" x14ac:dyDescent="0.15">
      <c r="B22" s="263"/>
      <c r="C22" s="322"/>
      <c r="D22" s="322"/>
      <c r="E22" s="322"/>
      <c r="F22" s="322"/>
      <c r="G22" s="264"/>
      <c r="H22" s="263"/>
      <c r="I22" s="264"/>
      <c r="J22" s="271"/>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3"/>
    </row>
    <row r="23" spans="2:41" s="5" customFormat="1" ht="12" customHeight="1" x14ac:dyDescent="0.15">
      <c r="B23" s="284"/>
      <c r="C23" s="284"/>
      <c r="D23" s="284"/>
      <c r="E23" s="284"/>
      <c r="F23" s="284"/>
      <c r="G23" s="284"/>
      <c r="H23" s="265"/>
      <c r="I23" s="266"/>
      <c r="J23" s="274"/>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6"/>
    </row>
    <row r="24" spans="2:41" s="5" customFormat="1" ht="12" customHeight="1" x14ac:dyDescent="0.15">
      <c r="B24" s="284"/>
      <c r="C24" s="284"/>
      <c r="D24" s="284"/>
      <c r="E24" s="284"/>
      <c r="F24" s="284"/>
      <c r="G24" s="284"/>
      <c r="H24" s="261" t="s">
        <v>590</v>
      </c>
      <c r="I24" s="262"/>
      <c r="J24" s="267" t="s">
        <v>593</v>
      </c>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row>
    <row r="25" spans="2:41" s="5" customFormat="1" ht="12" customHeight="1" x14ac:dyDescent="0.15">
      <c r="B25" s="284"/>
      <c r="C25" s="284"/>
      <c r="D25" s="284"/>
      <c r="E25" s="284"/>
      <c r="F25" s="284"/>
      <c r="G25" s="284"/>
      <c r="H25" s="263"/>
      <c r="I25" s="264"/>
      <c r="J25" s="267"/>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row>
    <row r="26" spans="2:41" s="5" customFormat="1" ht="15" customHeight="1" x14ac:dyDescent="0.15">
      <c r="B26" s="284"/>
      <c r="C26" s="284"/>
      <c r="D26" s="284"/>
      <c r="E26" s="284"/>
      <c r="F26" s="284"/>
      <c r="G26" s="284"/>
      <c r="H26" s="263"/>
      <c r="I26" s="264"/>
      <c r="J26" s="269" t="s">
        <v>594</v>
      </c>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67"/>
    </row>
    <row r="27" spans="2:41" s="5" customFormat="1" ht="12" customHeight="1" x14ac:dyDescent="0.15">
      <c r="B27" s="284"/>
      <c r="C27" s="284"/>
      <c r="D27" s="284"/>
      <c r="E27" s="284"/>
      <c r="F27" s="284"/>
      <c r="G27" s="284"/>
      <c r="H27" s="263"/>
      <c r="I27" s="264"/>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3"/>
    </row>
    <row r="28" spans="2:41" s="5" customFormat="1" ht="12" customHeight="1" x14ac:dyDescent="0.15">
      <c r="B28" s="284"/>
      <c r="C28" s="284"/>
      <c r="D28" s="284"/>
      <c r="E28" s="284"/>
      <c r="F28" s="284"/>
      <c r="G28" s="284"/>
      <c r="H28" s="265"/>
      <c r="I28" s="266"/>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6"/>
    </row>
    <row r="29" spans="2:41" s="5" customFormat="1" ht="12" customHeight="1" x14ac:dyDescent="0.15">
      <c r="B29" s="244"/>
      <c r="C29" s="244"/>
      <c r="D29" s="244"/>
      <c r="E29" s="244"/>
      <c r="F29" s="244"/>
      <c r="G29" s="244"/>
      <c r="H29" s="214"/>
      <c r="I29" s="214"/>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row>
    <row r="30" spans="2:41" s="5" customFormat="1" ht="12" customHeight="1" x14ac:dyDescent="0.15">
      <c r="B30" s="261" t="s">
        <v>98</v>
      </c>
      <c r="C30" s="278"/>
      <c r="D30" s="278"/>
      <c r="E30" s="278"/>
      <c r="F30" s="278"/>
      <c r="G30" s="262"/>
      <c r="H30" s="261" t="s">
        <v>590</v>
      </c>
      <c r="I30" s="262"/>
      <c r="J30" s="267" t="s">
        <v>591</v>
      </c>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row>
    <row r="31" spans="2:41" s="5" customFormat="1" ht="12" customHeight="1" x14ac:dyDescent="0.15">
      <c r="B31" s="263"/>
      <c r="C31" s="322"/>
      <c r="D31" s="322"/>
      <c r="E31" s="322"/>
      <c r="F31" s="322"/>
      <c r="G31" s="264"/>
      <c r="H31" s="263"/>
      <c r="I31" s="264"/>
      <c r="J31" s="267"/>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row>
    <row r="32" spans="2:41" s="5" customFormat="1" ht="15" customHeight="1" x14ac:dyDescent="0.15">
      <c r="B32" s="263"/>
      <c r="C32" s="322"/>
      <c r="D32" s="322"/>
      <c r="E32" s="322"/>
      <c r="F32" s="322"/>
      <c r="G32" s="264"/>
      <c r="H32" s="263"/>
      <c r="I32" s="264"/>
      <c r="J32" s="269" t="s">
        <v>592</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67"/>
    </row>
    <row r="33" spans="2:41" s="5" customFormat="1" ht="12" customHeight="1" x14ac:dyDescent="0.15">
      <c r="B33" s="263"/>
      <c r="C33" s="322"/>
      <c r="D33" s="322"/>
      <c r="E33" s="322"/>
      <c r="F33" s="322"/>
      <c r="G33" s="264"/>
      <c r="H33" s="263"/>
      <c r="I33" s="264"/>
      <c r="J33" s="271"/>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3"/>
    </row>
    <row r="34" spans="2:41" s="5" customFormat="1" ht="12" customHeight="1" x14ac:dyDescent="0.15">
      <c r="B34" s="284"/>
      <c r="C34" s="284"/>
      <c r="D34" s="284"/>
      <c r="E34" s="284"/>
      <c r="F34" s="284"/>
      <c r="G34" s="284"/>
      <c r="H34" s="265"/>
      <c r="I34" s="266"/>
      <c r="J34" s="274"/>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6"/>
    </row>
    <row r="35" spans="2:41" s="5" customFormat="1" ht="12" customHeight="1" x14ac:dyDescent="0.15">
      <c r="B35" s="284"/>
      <c r="C35" s="284"/>
      <c r="D35" s="284"/>
      <c r="E35" s="284"/>
      <c r="F35" s="284"/>
      <c r="G35" s="284"/>
      <c r="H35" s="261" t="s">
        <v>590</v>
      </c>
      <c r="I35" s="262"/>
      <c r="J35" s="267" t="s">
        <v>593</v>
      </c>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row>
    <row r="36" spans="2:41" s="5" customFormat="1" ht="12" customHeight="1" x14ac:dyDescent="0.15">
      <c r="B36" s="284"/>
      <c r="C36" s="284"/>
      <c r="D36" s="284"/>
      <c r="E36" s="284"/>
      <c r="F36" s="284"/>
      <c r="G36" s="284"/>
      <c r="H36" s="263"/>
      <c r="I36" s="264"/>
      <c r="J36" s="267"/>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row>
    <row r="37" spans="2:41" s="5" customFormat="1" ht="15" customHeight="1" x14ac:dyDescent="0.15">
      <c r="B37" s="284"/>
      <c r="C37" s="284"/>
      <c r="D37" s="284"/>
      <c r="E37" s="284"/>
      <c r="F37" s="284"/>
      <c r="G37" s="284"/>
      <c r="H37" s="263"/>
      <c r="I37" s="264"/>
      <c r="J37" s="269" t="s">
        <v>594</v>
      </c>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67"/>
    </row>
    <row r="38" spans="2:41" s="5" customFormat="1" ht="12" customHeight="1" x14ac:dyDescent="0.15">
      <c r="B38" s="284"/>
      <c r="C38" s="284"/>
      <c r="D38" s="284"/>
      <c r="E38" s="284"/>
      <c r="F38" s="284"/>
      <c r="G38" s="284"/>
      <c r="H38" s="263"/>
      <c r="I38" s="264"/>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3"/>
    </row>
    <row r="39" spans="2:41" s="5" customFormat="1" ht="12" customHeight="1" x14ac:dyDescent="0.15">
      <c r="B39" s="284"/>
      <c r="C39" s="284"/>
      <c r="D39" s="284"/>
      <c r="E39" s="284"/>
      <c r="F39" s="284"/>
      <c r="G39" s="284"/>
      <c r="H39" s="265"/>
      <c r="I39" s="266"/>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6"/>
    </row>
    <row r="40" spans="2:41" s="5" customFormat="1" ht="12" customHeight="1" x14ac:dyDescent="0.15">
      <c r="B40" s="219"/>
      <c r="C40" s="219"/>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6"/>
      <c r="AB40" s="256"/>
      <c r="AC40" s="256"/>
      <c r="AD40" s="256"/>
      <c r="AE40" s="256"/>
      <c r="AF40" s="256"/>
      <c r="AG40" s="256"/>
      <c r="AH40" s="256"/>
      <c r="AI40" s="256"/>
    </row>
    <row r="41" spans="2:41" s="5" customFormat="1" ht="12" customHeight="1" x14ac:dyDescent="0.15">
      <c r="B41" s="261" t="s">
        <v>98</v>
      </c>
      <c r="C41" s="278"/>
      <c r="D41" s="278"/>
      <c r="E41" s="278"/>
      <c r="F41" s="278"/>
      <c r="G41" s="262"/>
      <c r="H41" s="261" t="s">
        <v>590</v>
      </c>
      <c r="I41" s="262"/>
      <c r="J41" s="267" t="s">
        <v>591</v>
      </c>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row>
    <row r="42" spans="2:41" s="5" customFormat="1" ht="12" customHeight="1" x14ac:dyDescent="0.15">
      <c r="B42" s="263"/>
      <c r="C42" s="322"/>
      <c r="D42" s="322"/>
      <c r="E42" s="322"/>
      <c r="F42" s="322"/>
      <c r="G42" s="264"/>
      <c r="H42" s="263"/>
      <c r="I42" s="264"/>
      <c r="J42" s="267"/>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row>
    <row r="43" spans="2:41" s="5" customFormat="1" ht="15" customHeight="1" x14ac:dyDescent="0.15">
      <c r="B43" s="263"/>
      <c r="C43" s="322"/>
      <c r="D43" s="322"/>
      <c r="E43" s="322"/>
      <c r="F43" s="322"/>
      <c r="G43" s="264"/>
      <c r="H43" s="263"/>
      <c r="I43" s="264"/>
      <c r="J43" s="269" t="s">
        <v>592</v>
      </c>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67"/>
    </row>
    <row r="44" spans="2:41" s="5" customFormat="1" ht="12" customHeight="1" x14ac:dyDescent="0.15">
      <c r="B44" s="263"/>
      <c r="C44" s="322"/>
      <c r="D44" s="322"/>
      <c r="E44" s="322"/>
      <c r="F44" s="322"/>
      <c r="G44" s="264"/>
      <c r="H44" s="263"/>
      <c r="I44" s="264"/>
      <c r="J44" s="271"/>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3"/>
    </row>
    <row r="45" spans="2:41" s="5" customFormat="1" ht="12" customHeight="1" x14ac:dyDescent="0.15">
      <c r="B45" s="284"/>
      <c r="C45" s="284"/>
      <c r="D45" s="284"/>
      <c r="E45" s="284"/>
      <c r="F45" s="284"/>
      <c r="G45" s="284"/>
      <c r="H45" s="265"/>
      <c r="I45" s="266"/>
      <c r="J45" s="274"/>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6"/>
    </row>
    <row r="46" spans="2:41" s="5" customFormat="1" ht="12" customHeight="1" x14ac:dyDescent="0.15">
      <c r="B46" s="284"/>
      <c r="C46" s="284"/>
      <c r="D46" s="284"/>
      <c r="E46" s="284"/>
      <c r="F46" s="284"/>
      <c r="G46" s="284"/>
      <c r="H46" s="261" t="s">
        <v>590</v>
      </c>
      <c r="I46" s="262"/>
      <c r="J46" s="267" t="s">
        <v>593</v>
      </c>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row>
    <row r="47" spans="2:41" s="5" customFormat="1" ht="12" customHeight="1" x14ac:dyDescent="0.15">
      <c r="B47" s="284"/>
      <c r="C47" s="284"/>
      <c r="D47" s="284"/>
      <c r="E47" s="284"/>
      <c r="F47" s="284"/>
      <c r="G47" s="284"/>
      <c r="H47" s="263"/>
      <c r="I47" s="264"/>
      <c r="J47" s="267"/>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row>
    <row r="48" spans="2:41" s="5" customFormat="1" ht="15" customHeight="1" x14ac:dyDescent="0.15">
      <c r="B48" s="284"/>
      <c r="C48" s="284"/>
      <c r="D48" s="284"/>
      <c r="E48" s="284"/>
      <c r="F48" s="284"/>
      <c r="G48" s="284"/>
      <c r="H48" s="263"/>
      <c r="I48" s="264"/>
      <c r="J48" s="269" t="s">
        <v>594</v>
      </c>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67"/>
    </row>
    <row r="49" spans="2:41" s="5" customFormat="1" ht="12" customHeight="1" x14ac:dyDescent="0.15">
      <c r="B49" s="284"/>
      <c r="C49" s="284"/>
      <c r="D49" s="284"/>
      <c r="E49" s="284"/>
      <c r="F49" s="284"/>
      <c r="G49" s="284"/>
      <c r="H49" s="263"/>
      <c r="I49" s="264"/>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3"/>
    </row>
    <row r="50" spans="2:41" s="5" customFormat="1" ht="12" customHeight="1" x14ac:dyDescent="0.15">
      <c r="B50" s="284"/>
      <c r="C50" s="284"/>
      <c r="D50" s="284"/>
      <c r="E50" s="284"/>
      <c r="F50" s="284"/>
      <c r="G50" s="284"/>
      <c r="H50" s="265"/>
      <c r="I50" s="266"/>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6"/>
    </row>
    <row r="51" spans="2:41" s="5" customFormat="1" ht="12" customHeight="1" x14ac:dyDescent="0.15">
      <c r="B51" s="223" t="s">
        <v>595</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row>
    <row r="52" spans="2:41" s="5" customFormat="1" ht="12" customHeight="1" x14ac:dyDescent="0.15">
      <c r="B52" s="224" t="s">
        <v>596</v>
      </c>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row>
    <row r="53" spans="2:41" ht="11.25" customHeight="1" x14ac:dyDescent="0.15"/>
    <row r="54" spans="2:41" ht="15" customHeight="1" x14ac:dyDescent="0.15">
      <c r="B54" s="258" t="s">
        <v>597</v>
      </c>
    </row>
    <row r="55" spans="2:41" ht="15" customHeight="1" x14ac:dyDescent="0.15">
      <c r="B55" s="1002" t="s">
        <v>98</v>
      </c>
      <c r="C55" s="1003"/>
      <c r="D55" s="1003"/>
      <c r="E55" s="1003"/>
      <c r="F55" s="1003"/>
      <c r="G55" s="1004"/>
      <c r="H55" s="443" t="s">
        <v>598</v>
      </c>
      <c r="I55" s="449"/>
      <c r="J55" s="449"/>
      <c r="K55" s="449"/>
      <c r="L55" s="449"/>
      <c r="M55" s="449"/>
      <c r="N55" s="449"/>
      <c r="O55" s="444"/>
    </row>
    <row r="56" spans="2:41" ht="15" customHeight="1" x14ac:dyDescent="0.15">
      <c r="B56" s="1002"/>
      <c r="C56" s="1003"/>
      <c r="D56" s="1003"/>
      <c r="E56" s="1003"/>
      <c r="F56" s="1003"/>
      <c r="G56" s="1004"/>
      <c r="H56" s="447"/>
      <c r="I56" s="450"/>
      <c r="J56" s="450"/>
      <c r="K56" s="450"/>
      <c r="L56" s="450"/>
      <c r="M56" s="450"/>
      <c r="N56" s="450"/>
      <c r="O56" s="448"/>
    </row>
    <row r="57" spans="2:41" ht="15" customHeight="1" x14ac:dyDescent="0.15">
      <c r="B57" s="1002"/>
      <c r="C57" s="1003"/>
      <c r="D57" s="1003"/>
      <c r="E57" s="1003"/>
      <c r="F57" s="1003"/>
      <c r="G57" s="1004"/>
      <c r="H57" s="1005" t="s">
        <v>590</v>
      </c>
      <c r="I57" s="1005"/>
      <c r="J57" s="1005"/>
      <c r="K57" s="1005"/>
      <c r="L57" s="1005"/>
      <c r="M57" s="1005"/>
      <c r="N57" s="1005"/>
      <c r="O57" s="1005"/>
    </row>
    <row r="58" spans="2:41" ht="15" customHeight="1" x14ac:dyDescent="0.15">
      <c r="B58" s="1002"/>
      <c r="C58" s="1003"/>
      <c r="D58" s="1003"/>
      <c r="E58" s="1003"/>
      <c r="F58" s="1003"/>
      <c r="G58" s="1004"/>
      <c r="H58" s="1005"/>
      <c r="I58" s="1005"/>
      <c r="J58" s="1005"/>
      <c r="K58" s="1005"/>
      <c r="L58" s="1005"/>
      <c r="M58" s="1005"/>
      <c r="N58" s="1005"/>
      <c r="O58" s="1005"/>
    </row>
    <row r="59" spans="2:41" ht="15" customHeight="1" x14ac:dyDescent="0.15">
      <c r="B59" s="1002"/>
      <c r="C59" s="1003"/>
      <c r="D59" s="1003"/>
      <c r="E59" s="1003"/>
      <c r="F59" s="1003"/>
      <c r="G59" s="1004"/>
      <c r="H59" s="1005"/>
      <c r="I59" s="1005"/>
      <c r="J59" s="1005"/>
      <c r="K59" s="1005"/>
      <c r="L59" s="1005"/>
      <c r="M59" s="1005"/>
      <c r="N59" s="1005"/>
      <c r="O59" s="1005"/>
    </row>
    <row r="60" spans="2:41" ht="15" customHeight="1" x14ac:dyDescent="0.15">
      <c r="B60" s="1002"/>
      <c r="C60" s="1003"/>
      <c r="D60" s="1003"/>
      <c r="E60" s="1003"/>
      <c r="F60" s="1003"/>
      <c r="G60" s="1004"/>
      <c r="H60" s="1005"/>
      <c r="I60" s="1005"/>
      <c r="J60" s="1005"/>
      <c r="K60" s="1005"/>
      <c r="L60" s="1005"/>
      <c r="M60" s="1005"/>
      <c r="N60" s="1005"/>
      <c r="O60" s="1005"/>
    </row>
    <row r="61" spans="2:41" ht="15" customHeight="1" x14ac:dyDescent="0.15">
      <c r="B61" s="223" t="s">
        <v>599</v>
      </c>
      <c r="C61" s="223"/>
      <c r="D61" s="223"/>
      <c r="E61" s="223"/>
      <c r="F61" s="223"/>
      <c r="G61" s="223"/>
    </row>
    <row r="62" spans="2:41" ht="15" customHeight="1" x14ac:dyDescent="0.15">
      <c r="B62" s="224" t="s">
        <v>600</v>
      </c>
      <c r="C62" s="224"/>
      <c r="D62" s="224"/>
      <c r="E62" s="224"/>
      <c r="F62" s="224"/>
      <c r="G62" s="224"/>
    </row>
    <row r="63" spans="2:41" ht="15" customHeight="1" x14ac:dyDescent="0.15">
      <c r="B63" s="224"/>
      <c r="C63" s="224"/>
      <c r="D63" s="224"/>
      <c r="E63" s="224"/>
      <c r="F63" s="224"/>
      <c r="G63" s="224"/>
    </row>
  </sheetData>
  <mergeCells count="45">
    <mergeCell ref="B2:AO2"/>
    <mergeCell ref="B8:G11"/>
    <mergeCell ref="H8:I12"/>
    <mergeCell ref="J8:AO9"/>
    <mergeCell ref="J10:AO10"/>
    <mergeCell ref="J11:AO12"/>
    <mergeCell ref="B12:G17"/>
    <mergeCell ref="H13:I17"/>
    <mergeCell ref="J13:AO14"/>
    <mergeCell ref="J15:AO15"/>
    <mergeCell ref="J16:AO17"/>
    <mergeCell ref="B19:G22"/>
    <mergeCell ref="H19:I23"/>
    <mergeCell ref="J19:AO20"/>
    <mergeCell ref="J21:AO21"/>
    <mergeCell ref="J22:AO23"/>
    <mergeCell ref="B23:G28"/>
    <mergeCell ref="H24:I28"/>
    <mergeCell ref="J24:AO25"/>
    <mergeCell ref="J26:AO26"/>
    <mergeCell ref="J27:AO28"/>
    <mergeCell ref="B30:G33"/>
    <mergeCell ref="H30:I34"/>
    <mergeCell ref="J30:AO31"/>
    <mergeCell ref="J32:AO32"/>
    <mergeCell ref="J33:AO34"/>
    <mergeCell ref="B34:G39"/>
    <mergeCell ref="H35:I39"/>
    <mergeCell ref="J35:AO36"/>
    <mergeCell ref="J37:AO37"/>
    <mergeCell ref="J38:AO39"/>
    <mergeCell ref="B55:G56"/>
    <mergeCell ref="H55:O56"/>
    <mergeCell ref="B57:G60"/>
    <mergeCell ref="H57:O60"/>
    <mergeCell ref="B41:G44"/>
    <mergeCell ref="H41:I45"/>
    <mergeCell ref="J41:AO42"/>
    <mergeCell ref="J43:AO43"/>
    <mergeCell ref="J44:AO45"/>
    <mergeCell ref="B45:G50"/>
    <mergeCell ref="H46:I50"/>
    <mergeCell ref="J46:AO47"/>
    <mergeCell ref="J48:AO48"/>
    <mergeCell ref="J49:AO50"/>
  </mergeCells>
  <phoneticPr fontId="2"/>
  <printOptions horizontalCentered="1"/>
  <pageMargins left="0.19685039370078741" right="0.19685039370078741" top="0.39370078740157483" bottom="0.19685039370078741"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別紙様式１－１号</vt:lpstr>
      <vt:lpstr>別紙様式１－１号別添１</vt:lpstr>
      <vt:lpstr>参考1</vt:lpstr>
      <vt:lpstr>参考2</vt:lpstr>
      <vt:lpstr>参考3</vt:lpstr>
      <vt:lpstr>整理番号表</vt:lpstr>
      <vt:lpstr>別紙様式１－１号別添3</vt:lpstr>
      <vt:lpstr>参考2!Print_Area</vt:lpstr>
      <vt:lpstr>参考3!Print_Area</vt:lpstr>
      <vt:lpstr>整理番号表!Print_Area</vt:lpstr>
      <vt:lpstr>'別紙様式１－１号'!Print_Area</vt:lpstr>
      <vt:lpstr>'別紙様式１－１号別添１'!Print_Area</vt:lpstr>
      <vt:lpstr>'別紙様式１－１号別添3'!Print_Area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農業経営課</cp:lastModifiedBy>
  <cp:lastPrinted>2015-10-26T06:54:48Z</cp:lastPrinted>
  <dcterms:created xsi:type="dcterms:W3CDTF">2009-06-23T08:36:54Z</dcterms:created>
  <dcterms:modified xsi:type="dcterms:W3CDTF">2015-11-02T04:07:14Z</dcterms:modified>
</cp:coreProperties>
</file>