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9PIxs3hLNn/MOjRYmzyJ874rZ97iQ5W8YWr1ceHG5OmLaozfz18lSvLB5mUfi4AfnuSKg6C0gdj5N1xKtuYF0g==" workbookSaltValue="xuYYxzIWggke+wx0HLL0t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<sst xmlns="http://schemas.openxmlformats.org/spreadsheetml/2006/main" count="228" uniqueCount="114">
  <si>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</si>
  <si>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</si>
  <si>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</si>
  <si>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</si>
  <si>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</si>
  <si>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</si>
  <si>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</si>
  <si>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</si>
  <si>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</si>
  <si>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</si>
  <si>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</si>
  <si>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</si>
  <si>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</si>
  <si>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</si>
  <si>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</si>
  <si>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</si>
  <si>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</si>
  <si>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</si>
  <si>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</si>
  <si>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</si>
  <si>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</si>
  <si>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</si>
  <si>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</si>
  <si>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</si>
  <si>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</si>
  <si>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</si>
  <si>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</si>
  <si>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</si>
  <si>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</si>
  <si>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</si>
  <si>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</si>
  <si>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</si>
  <si>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</si>
  <si>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</si>
  <si>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</si>
  <si>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</si>
  <si>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</si>
  <si>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</si>
  <si>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</si>
  <si>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</si>
  <si>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</si>
  <si>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</si>
  <si>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</si>
  <si>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</si>
  <si>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</si>
  <si>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</si>
  <si>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</si>
  <si>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</si>
  <si>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</si>
  <si>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</si>
  <si>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</si>
  <si>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</si>
  <si>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</si>
  <si>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</si>
  <si>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</si>
  <si>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</si>
  <si>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</si>
  <si>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</si>
  <si>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</si>
  <si>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</si>
  <si>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</si>
  <si>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</si>
  <si>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</si>
  <si>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</si>
  <si>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</si>
  <si>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</si>
  <si>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</si>
  <si>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</si>
  <si>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</si>
  <si>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</si>
  <si>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</si>
  <si>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</si>
  <si>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</si>
  <si>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</si>
  <si>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</si>
  <si>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</si>
  <si>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</si>
  <si>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</si>
  <si>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</si>
  <si>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</si>
  <si>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</si>
  <si>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</si>
  <si>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</si>
  <si>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</si>
  <si>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</si>
  <si>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</si>
  <si>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</si>
  <si>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</si>
  <si>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</si>
  <si>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</si>
  <si>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</si>
  <si>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</si>
  <si>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</si>
  <si>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幕別町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</si>
  <si>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</si>
  <si>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</si>
  <si>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</si>
  <si>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</si>
  <si>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</si>
  <si>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</si>
  <si>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</si>
  <si>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</si>
  <si>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</si>
  <si>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</si>
  <si>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</si>
  <si>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</si>
  <si>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</si>
  <si>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</si>
  <si>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</si>
  <si>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</si>
  <si>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</si>
  <si>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有形固定資産減価償却率は年々上昇しているため、今後、計画的な管路更新が必要となる。
</t>
    <phoneticPr fontId="4"/>
  </si>
  <si>
    <t xml:space="preserve">　経常収支比率については、受水費における供給単価の改定などに伴い、経常費用が大幅に減少したことなどを要因として、前年度から約７％改善された。
　また、料金回収率についても指標が100％以上となっていることから、健全な経営状況と言えるが、管路等の老朽化状況を踏まえ、将来の更新投資等に充てる財源が確保されるよう、更なる経常費用の削減等に努める。
　有収率については、効果的な漏水調査を実施することで、類似団体平均を上回っている。
</t>
    <rPh sb="50" eb="52">
      <t>ヨウイン</t>
    </rPh>
    <rPh sb="56" eb="59">
      <t>ゼンネンド</t>
    </rPh>
    <rPh sb="61" eb="62">
      <t>ヤク</t>
    </rPh>
    <rPh sb="64" eb="66">
      <t>カイゼン</t>
    </rPh>
    <rPh sb="85" eb="87">
      <t>シヒョウ</t>
    </rPh>
    <rPh sb="92" eb="94">
      <t>イジョウ</t>
    </rPh>
    <rPh sb="105" eb="107">
      <t>ケンゼン</t>
    </rPh>
    <rPh sb="108" eb="110">
      <t>ケイエイ</t>
    </rPh>
    <rPh sb="110" eb="112">
      <t>ジョウキョウ</t>
    </rPh>
    <rPh sb="113" eb="114">
      <t>イ</t>
    </rPh>
    <rPh sb="118" eb="120">
      <t>カンロ</t>
    </rPh>
    <rPh sb="120" eb="121">
      <t>トウ</t>
    </rPh>
    <rPh sb="122" eb="125">
      <t>ロウキュウカ</t>
    </rPh>
    <rPh sb="125" eb="127">
      <t>ジョウキョウ</t>
    </rPh>
    <rPh sb="128" eb="129">
      <t>フ</t>
    </rPh>
    <rPh sb="132" eb="134">
      <t>ショウライ</t>
    </rPh>
    <rPh sb="135" eb="137">
      <t>コウシン</t>
    </rPh>
    <rPh sb="137" eb="139">
      <t>トウシ</t>
    </rPh>
    <rPh sb="139" eb="140">
      <t>トウ</t>
    </rPh>
    <rPh sb="141" eb="142">
      <t>ア</t>
    </rPh>
    <rPh sb="144" eb="146">
      <t>ザイゲン</t>
    </rPh>
    <rPh sb="147" eb="149">
      <t>カクホ</t>
    </rPh>
    <rPh sb="155" eb="156">
      <t>サラ</t>
    </rPh>
    <rPh sb="165" eb="166">
      <t>ナド</t>
    </rPh>
    <rPh sb="182" eb="185">
      <t>コウカテキ</t>
    </rPh>
    <rPh sb="191" eb="193">
      <t>ジッシ</t>
    </rPh>
    <phoneticPr fontId="4"/>
  </si>
  <si>
    <t>　将来、人口減少に伴う水需要の減少や水道施設の老朽化等が見込まれ、厳しい経営状況となることが想定されるため、今後も引き続き、漏水調査により有収率の向上に努め、健全な運営を図っていくとともに、老朽化対策として、アセットマネジメントの充実を図り、効率的で効果的な更新を進めていく。</t>
    <rPh sb="11" eb="12">
      <t>ミズ</t>
    </rPh>
    <rPh sb="12" eb="14">
      <t>ジュヨウ</t>
    </rPh>
    <rPh sb="18" eb="20">
      <t>スイドウ</t>
    </rPh>
    <rPh sb="20" eb="22">
      <t>シセツ</t>
    </rPh>
    <rPh sb="23" eb="26">
      <t>ロウキュウカ</t>
    </rPh>
    <rPh sb="26" eb="27">
      <t>トウ</t>
    </rPh>
    <rPh sb="33" eb="34">
      <t>キビ</t>
    </rPh>
    <rPh sb="36" eb="38">
      <t>ケイエイ</t>
    </rPh>
    <rPh sb="38" eb="40">
      <t>ジョウキョウ</t>
    </rPh>
    <rPh sb="46" eb="48">
      <t>ソウテイ</t>
    </rPh>
    <rPh sb="69" eb="70">
      <t>ユウ</t>
    </rPh>
    <rPh sb="79" eb="81">
      <t>ケンゼン</t>
    </rPh>
    <rPh sb="132" eb="133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</si>
</sst>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1.01</c:v>
                </c:pt>
                <c:pt idx="1">
                  <c:v>0.31</c:v>
                </c:pt>
                <c:pt idx="2">
                  <c:v>0.44</c:v>
                </c:pt>
                <c:pt idx="3">
                  <c:v>7.0000000000000007E-2</c:v>
                </c:pt>
                <c:pt idx="4">
                  <c:v>0.28999999999999998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6B-471E-9525-1918693B1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04416"/>
        <c:axId val="11020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0.54</c:v>
                </c:pt>
                <c:pt idx="2">
                  <c:v>0.5</c:v>
                </c:pt>
                <c:pt idx="3">
                  <c:v>0.52</c:v>
                </c:pt>
                <c:pt idx="4">
                  <c:v>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6B-471E-9525-1918693B1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04416"/>
        <c:axId val="110206336"/>
      </c:lineChart>
      <c:dateAx>
        <c:axId val="110204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206336"/>
        <c:crosses val="autoZero"/>
        <c:auto val="1"/>
        <c:lblOffset val="100"/>
        <c:baseTimeUnit val="years"/>
      </c:dateAx>
      <c:valAx>
        <c:axId val="11020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20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66.349999999999994</c:v>
                </c:pt>
                <c:pt idx="1">
                  <c:v>64.36</c:v>
                </c:pt>
                <c:pt idx="2">
                  <c:v>62.7</c:v>
                </c:pt>
                <c:pt idx="3">
                  <c:v>65.5</c:v>
                </c:pt>
                <c:pt idx="4">
                  <c:v>66.75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6D-4131-B2B9-3B1389D6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05536"/>
        <c:axId val="11110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54.92</c:v>
                </c:pt>
                <c:pt idx="1">
                  <c:v>55.63</c:v>
                </c:pt>
                <c:pt idx="2">
                  <c:v>55.03</c:v>
                </c:pt>
                <c:pt idx="3">
                  <c:v>55.14</c:v>
                </c:pt>
                <c:pt idx="4">
                  <c:v>55.89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6D-4131-B2B9-3B1389D65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05536"/>
        <c:axId val="111107456"/>
      </c:lineChart>
      <c:dateAx>
        <c:axId val="111105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1107456"/>
        <c:crosses val="autoZero"/>
        <c:auto val="1"/>
        <c:lblOffset val="100"/>
        <c:baseTimeUnit val="years"/>
      </c:dateAx>
      <c:valAx>
        <c:axId val="11110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0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82.67</c:v>
                </c:pt>
                <c:pt idx="1">
                  <c:v>85.6</c:v>
                </c:pt>
                <c:pt idx="2">
                  <c:v>86.51</c:v>
                </c:pt>
                <c:pt idx="3">
                  <c:v>84.91</c:v>
                </c:pt>
                <c:pt idx="4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2-4ADD-A554-11037C6EB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42784"/>
        <c:axId val="11115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82.04</c:v>
                </c:pt>
                <c:pt idx="2">
                  <c:v>81.900000000000006</c:v>
                </c:pt>
                <c:pt idx="3">
                  <c:v>81.39</c:v>
                </c:pt>
                <c:pt idx="4">
                  <c:v>81.27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52-4ADD-A554-11037C6EB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2784"/>
        <c:axId val="111153152"/>
      </c:lineChart>
      <c:dateAx>
        <c:axId val="111142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1153152"/>
        <c:crosses val="autoZero"/>
        <c:auto val="1"/>
        <c:lblOffset val="100"/>
        <c:baseTimeUnit val="years"/>
      </c:dateAx>
      <c:valAx>
        <c:axId val="11115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14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104.27</c:v>
                </c:pt>
                <c:pt idx="1">
                  <c:v>102.88</c:v>
                </c:pt>
                <c:pt idx="2">
                  <c:v>104.12</c:v>
                </c:pt>
                <c:pt idx="3">
                  <c:v>105.34</c:v>
                </c:pt>
                <c:pt idx="4">
                  <c:v>112.94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84-4FD9-BADB-FFD55B268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43072"/>
        <c:axId val="11064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111.71</c:v>
                </c:pt>
                <c:pt idx="1">
                  <c:v>110.05</c:v>
                </c:pt>
                <c:pt idx="2">
                  <c:v>108.87</c:v>
                </c:pt>
                <c:pt idx="3">
                  <c:v>108.61</c:v>
                </c:pt>
                <c:pt idx="4">
                  <c:v>108.35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4-4FD9-BADB-FFD55B268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43072"/>
        <c:axId val="110649344"/>
      </c:lineChart>
      <c:dateAx>
        <c:axId val="11064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649344"/>
        <c:crosses val="autoZero"/>
        <c:auto val="1"/>
        <c:lblOffset val="100"/>
        <c:baseTimeUnit val="years"/>
      </c:dateAx>
      <c:valAx>
        <c:axId val="110649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64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47.51</c:v>
                </c:pt>
                <c:pt idx="1">
                  <c:v>49.04</c:v>
                </c:pt>
                <c:pt idx="2">
                  <c:v>50.39</c:v>
                </c:pt>
                <c:pt idx="3">
                  <c:v>51.82</c:v>
                </c:pt>
                <c:pt idx="4">
                  <c:v>53.06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04-4CF2-AE0C-6DEF5A4BD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80320"/>
        <c:axId val="11069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48.49</c:v>
                </c:pt>
                <c:pt idx="1">
                  <c:v>48.05</c:v>
                </c:pt>
                <c:pt idx="2">
                  <c:v>48.87</c:v>
                </c:pt>
                <c:pt idx="3">
                  <c:v>49.92</c:v>
                </c:pt>
                <c:pt idx="4">
                  <c:v>50.63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4-4CF2-AE0C-6DEF5A4BD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80320"/>
        <c:axId val="110690688"/>
      </c:lineChart>
      <c:dateAx>
        <c:axId val="110680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690688"/>
        <c:crosses val="autoZero"/>
        <c:auto val="1"/>
        <c:lblOffset val="100"/>
        <c:baseTimeUnit val="years"/>
      </c:dateAx>
      <c:valAx>
        <c:axId val="11069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68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4.13</c:v>
                </c:pt>
                <c:pt idx="1">
                  <c:v>4.24</c:v>
                </c:pt>
                <c:pt idx="2">
                  <c:v>4.26</c:v>
                </c:pt>
                <c:pt idx="3">
                  <c:v>8.5</c:v>
                </c:pt>
                <c:pt idx="4">
                  <c:v>14.83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9C-4E32-A135-B53004786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29856"/>
        <c:axId val="11074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12.79</c:v>
                </c:pt>
                <c:pt idx="1">
                  <c:v>13.39</c:v>
                </c:pt>
                <c:pt idx="2">
                  <c:v>14.85</c:v>
                </c:pt>
                <c:pt idx="3">
                  <c:v>16.88</c:v>
                </c:pt>
                <c:pt idx="4">
                  <c:v>18.28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9C-4E32-A135-B53004786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29856"/>
        <c:axId val="110740224"/>
      </c:lineChart>
      <c:dateAx>
        <c:axId val="11072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740224"/>
        <c:crosses val="autoZero"/>
        <c:auto val="1"/>
        <c:lblOffset val="100"/>
        <c:baseTimeUnit val="years"/>
      </c:dateAx>
      <c:valAx>
        <c:axId val="11074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2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2E-4CAE-B95F-3D1CAED00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39296"/>
        <c:axId val="11084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1.72</c:v>
                </c:pt>
                <c:pt idx="1">
                  <c:v>2.64</c:v>
                </c:pt>
                <c:pt idx="2">
                  <c:v>3.16</c:v>
                </c:pt>
                <c:pt idx="3">
                  <c:v>3.59</c:v>
                </c:pt>
                <c:pt idx="4">
                  <c:v>3.98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2E-4CAE-B95F-3D1CAED00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39296"/>
        <c:axId val="110841216"/>
      </c:lineChart>
      <c:dateAx>
        <c:axId val="110839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841216"/>
        <c:crosses val="autoZero"/>
        <c:auto val="1"/>
        <c:lblOffset val="100"/>
        <c:baseTimeUnit val="years"/>
      </c:dateAx>
      <c:valAx>
        <c:axId val="110841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83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348.68</c:v>
                </c:pt>
                <c:pt idx="1">
                  <c:v>319.18</c:v>
                </c:pt>
                <c:pt idx="2">
                  <c:v>306.25</c:v>
                </c:pt>
                <c:pt idx="3">
                  <c:v>317.37</c:v>
                </c:pt>
                <c:pt idx="4">
                  <c:v>331.33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35-41EB-99B0-9C3073FDB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84736"/>
        <c:axId val="11088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384.34</c:v>
                </c:pt>
                <c:pt idx="1">
                  <c:v>359.47</c:v>
                </c:pt>
                <c:pt idx="2">
                  <c:v>369.69</c:v>
                </c:pt>
                <c:pt idx="3">
                  <c:v>379.08</c:v>
                </c:pt>
                <c:pt idx="4">
                  <c:v>367.55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35-41EB-99B0-9C3073FDB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84736"/>
        <c:axId val="110886912"/>
      </c:lineChart>
      <c:dateAx>
        <c:axId val="110884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886912"/>
        <c:crosses val="autoZero"/>
        <c:auto val="1"/>
        <c:lblOffset val="100"/>
        <c:baseTimeUnit val="years"/>
      </c:dateAx>
      <c:valAx>
        <c:axId val="110886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88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462.73</c:v>
                </c:pt>
                <c:pt idx="1">
                  <c:v>437.35</c:v>
                </c:pt>
                <c:pt idx="2">
                  <c:v>423.2</c:v>
                </c:pt>
                <c:pt idx="3">
                  <c:v>397.74</c:v>
                </c:pt>
                <c:pt idx="4">
                  <c:v>382.91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55-4D1C-8382-62D1E6640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28640"/>
        <c:axId val="11093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380.58</c:v>
                </c:pt>
                <c:pt idx="1">
                  <c:v>401.79</c:v>
                </c:pt>
                <c:pt idx="2">
                  <c:v>402.99</c:v>
                </c:pt>
                <c:pt idx="3">
                  <c:v>398.98</c:v>
                </c:pt>
                <c:pt idx="4">
                  <c:v>418.68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55-4D1C-8382-62D1E6640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28640"/>
        <c:axId val="110930560"/>
      </c:lineChart>
      <c:dateAx>
        <c:axId val="110928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930560"/>
        <c:crosses val="autoZero"/>
        <c:auto val="1"/>
        <c:lblOffset val="100"/>
        <c:baseTimeUnit val="years"/>
      </c:dateAx>
      <c:valAx>
        <c:axId val="110930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92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98.96</c:v>
                </c:pt>
                <c:pt idx="1">
                  <c:v>97.35</c:v>
                </c:pt>
                <c:pt idx="2">
                  <c:v>97.68</c:v>
                </c:pt>
                <c:pt idx="3">
                  <c:v>99.63</c:v>
                </c:pt>
                <c:pt idx="4">
                  <c:v>108.02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2C-4C3C-8171-666A26E6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77792"/>
        <c:axId val="11097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102.38</c:v>
                </c:pt>
                <c:pt idx="1">
                  <c:v>100.12</c:v>
                </c:pt>
                <c:pt idx="2">
                  <c:v>98.66</c:v>
                </c:pt>
                <c:pt idx="3">
                  <c:v>98.64</c:v>
                </c:pt>
                <c:pt idx="4">
                  <c:v>94.78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2C-4C3C-8171-666A26E6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77792"/>
        <c:axId val="110979712"/>
      </c:lineChart>
      <c:dateAx>
        <c:axId val="110977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0979712"/>
        <c:crosses val="autoZero"/>
        <c:auto val="1"/>
        <c:lblOffset val="100"/>
        <c:baseTimeUnit val="years"/>
      </c:dateAx>
      <c:valAx>
        <c:axId val="11097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97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218.24</c:v>
                </c:pt>
                <c:pt idx="1">
                  <c:v>221.94</c:v>
                </c:pt>
                <c:pt idx="2">
                  <c:v>221.35</c:v>
                </c:pt>
                <c:pt idx="3">
                  <c:v>214.78</c:v>
                </c:pt>
                <c:pt idx="4">
                  <c:v>195.42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2-4810-B650-26F12190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06848"/>
        <c:axId val="11100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168.67</c:v>
                </c:pt>
                <c:pt idx="1">
                  <c:v>174.97</c:v>
                </c:pt>
                <c:pt idx="2">
                  <c:v>178.59</c:v>
                </c:pt>
                <c:pt idx="3">
                  <c:v>178.92</c:v>
                </c:pt>
                <c:pt idx="4">
                  <c:v>181.3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02-4810-B650-26F12190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06848"/>
        <c:axId val="111008768"/>
      </c:lineChart>
      <c:dateAx>
        <c:axId val="111006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1008768"/>
        <c:crosses val="autoZero"/>
        <c:auto val="1"/>
        <c:lblOffset val="100"/>
        <c:baseTimeUnit val="years"/>
      </c:dateAx>
      <c:valAx>
        <c:axId val="11100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00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北海道　幕別町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A6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26443</v>
      </c>
      <c r="AM8" s="71"/>
      <c r="AN8" s="71"/>
      <c r="AO8" s="71"/>
      <c r="AP8" s="71"/>
      <c r="AQ8" s="71"/>
      <c r="AR8" s="71"/>
      <c r="AS8" s="71"/>
      <c r="AT8" s="67">
        <f>データ!$S$6</f>
        <v>477.64</v>
      </c>
      <c r="AU8" s="68"/>
      <c r="AV8" s="68"/>
      <c r="AW8" s="68"/>
      <c r="AX8" s="68"/>
      <c r="AY8" s="68"/>
      <c r="AZ8" s="68"/>
      <c r="BA8" s="68"/>
      <c r="BB8" s="70">
        <f>データ!$T$6</f>
        <v>55.36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69.23</v>
      </c>
      <c r="J10" s="68"/>
      <c r="K10" s="68"/>
      <c r="L10" s="68"/>
      <c r="M10" s="68"/>
      <c r="N10" s="68"/>
      <c r="O10" s="69"/>
      <c r="P10" s="70">
        <f>データ!$P$6</f>
        <v>87.54</v>
      </c>
      <c r="Q10" s="70"/>
      <c r="R10" s="70"/>
      <c r="S10" s="70"/>
      <c r="T10" s="70"/>
      <c r="U10" s="70"/>
      <c r="V10" s="70"/>
      <c r="W10" s="71">
        <f>データ!$Q$6</f>
        <v>4550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23095</v>
      </c>
      <c r="AM10" s="71"/>
      <c r="AN10" s="71"/>
      <c r="AO10" s="71"/>
      <c r="AP10" s="71"/>
      <c r="AQ10" s="71"/>
      <c r="AR10" s="71"/>
      <c r="AS10" s="71"/>
      <c r="AT10" s="67">
        <f>データ!$V$6</f>
        <v>101.77</v>
      </c>
      <c r="AU10" s="68"/>
      <c r="AV10" s="68"/>
      <c r="AW10" s="68"/>
      <c r="AX10" s="68"/>
      <c r="AY10" s="68"/>
      <c r="AZ10" s="68"/>
      <c r="BA10" s="68"/>
      <c r="BB10" s="70">
        <f>データ!$W$6</f>
        <v>226.93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112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113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1TZo1GzoBG8IIe6UGgHSJa4MxQXuIHAerA7N4J5qQG/GIk8XD7upCrhP9pGtScadzzWvW/8t3E/KdH9fVWYH4Q==" saltValue="LBoS2tc6vbC9GVtDN7AKm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16438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北海道　幕別町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69.23</v>
      </c>
      <c r="P6" s="35">
        <f t="shared" si="3"/>
        <v>87.54</v>
      </c>
      <c r="Q6" s="35">
        <f t="shared" si="3"/>
        <v>4550</v>
      </c>
      <c r="R6" s="35">
        <f t="shared" si="3"/>
        <v>26443</v>
      </c>
      <c r="S6" s="35">
        <f t="shared" si="3"/>
        <v>477.64</v>
      </c>
      <c r="T6" s="35">
        <f t="shared" si="3"/>
        <v>55.36</v>
      </c>
      <c r="U6" s="35">
        <f t="shared" si="3"/>
        <v>23095</v>
      </c>
      <c r="V6" s="35">
        <f t="shared" si="3"/>
        <v>101.77</v>
      </c>
      <c r="W6" s="35">
        <f t="shared" si="3"/>
        <v>226.93</v>
      </c>
      <c r="X6" s="36">
        <f>IF(X7="",NA(),X7)</f>
        <v>104.27</v>
      </c>
      <c r="Y6" s="36">
        <f t="shared" ref="Y6:AG6" si="4">IF(Y7="",NA(),Y7)</f>
        <v>102.88</v>
      </c>
      <c r="Z6" s="36">
        <f t="shared" si="4"/>
        <v>104.12</v>
      </c>
      <c r="AA6" s="36">
        <f t="shared" si="4"/>
        <v>105.34</v>
      </c>
      <c r="AB6" s="36">
        <f t="shared" si="4"/>
        <v>112.94</v>
      </c>
      <c r="AC6" s="36">
        <f t="shared" si="4"/>
        <v>111.71</v>
      </c>
      <c r="AD6" s="36">
        <f t="shared" si="4"/>
        <v>110.05</v>
      </c>
      <c r="AE6" s="36">
        <f t="shared" si="4"/>
        <v>108.87</v>
      </c>
      <c r="AF6" s="36">
        <f t="shared" si="4"/>
        <v>108.61</v>
      </c>
      <c r="AG6" s="36">
        <f t="shared" si="4"/>
        <v>108.35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1.72</v>
      </c>
      <c r="AO6" s="36">
        <f t="shared" si="5"/>
        <v>2.64</v>
      </c>
      <c r="AP6" s="36">
        <f t="shared" si="5"/>
        <v>3.16</v>
      </c>
      <c r="AQ6" s="36">
        <f t="shared" si="5"/>
        <v>3.59</v>
      </c>
      <c r="AR6" s="36">
        <f t="shared" si="5"/>
        <v>3.98</v>
      </c>
      <c r="AS6" s="35" t="str">
        <f>IF(AS7="","",IF(AS7="-","【-】","【"&amp;SUBSTITUTE(TEXT(AS7,"#,##0.00"),"-","△")&amp;"】"))</f>
        <v>【1.15】</v>
      </c>
      <c r="AT6" s="36">
        <f>IF(AT7="",NA(),AT7)</f>
        <v>348.68</v>
      </c>
      <c r="AU6" s="36">
        <f t="shared" ref="AU6:BC6" si="6">IF(AU7="",NA(),AU7)</f>
        <v>319.18</v>
      </c>
      <c r="AV6" s="36">
        <f t="shared" si="6"/>
        <v>306.25</v>
      </c>
      <c r="AW6" s="36">
        <f t="shared" si="6"/>
        <v>317.37</v>
      </c>
      <c r="AX6" s="36">
        <f t="shared" si="6"/>
        <v>331.33</v>
      </c>
      <c r="AY6" s="36">
        <f t="shared" si="6"/>
        <v>384.34</v>
      </c>
      <c r="AZ6" s="36">
        <f t="shared" si="6"/>
        <v>359.47</v>
      </c>
      <c r="BA6" s="36">
        <f t="shared" si="6"/>
        <v>369.69</v>
      </c>
      <c r="BB6" s="36">
        <f t="shared" si="6"/>
        <v>379.08</v>
      </c>
      <c r="BC6" s="36">
        <f t="shared" si="6"/>
        <v>367.55</v>
      </c>
      <c r="BD6" s="35" t="str">
        <f>IF(BD7="","",IF(BD7="-","【-】","【"&amp;SUBSTITUTE(TEXT(BD7,"#,##0.00"),"-","△")&amp;"】"))</f>
        <v>【260.31】</v>
      </c>
      <c r="BE6" s="36">
        <f>IF(BE7="",NA(),BE7)</f>
        <v>462.73</v>
      </c>
      <c r="BF6" s="36">
        <f t="shared" ref="BF6:BN6" si="7">IF(BF7="",NA(),BF7)</f>
        <v>437.35</v>
      </c>
      <c r="BG6" s="36">
        <f t="shared" si="7"/>
        <v>423.2</v>
      </c>
      <c r="BH6" s="36">
        <f t="shared" si="7"/>
        <v>397.74</v>
      </c>
      <c r="BI6" s="36">
        <f t="shared" si="7"/>
        <v>382.91</v>
      </c>
      <c r="BJ6" s="36">
        <f t="shared" si="7"/>
        <v>380.58</v>
      </c>
      <c r="BK6" s="36">
        <f t="shared" si="7"/>
        <v>401.79</v>
      </c>
      <c r="BL6" s="36">
        <f t="shared" si="7"/>
        <v>402.99</v>
      </c>
      <c r="BM6" s="36">
        <f t="shared" si="7"/>
        <v>398.98</v>
      </c>
      <c r="BN6" s="36">
        <f t="shared" si="7"/>
        <v>418.68</v>
      </c>
      <c r="BO6" s="35" t="str">
        <f>IF(BO7="","",IF(BO7="-","【-】","【"&amp;SUBSTITUTE(TEXT(BO7,"#,##0.00"),"-","△")&amp;"】"))</f>
        <v>【275.67】</v>
      </c>
      <c r="BP6" s="36">
        <f>IF(BP7="",NA(),BP7)</f>
        <v>98.96</v>
      </c>
      <c r="BQ6" s="36">
        <f t="shared" ref="BQ6:BY6" si="8">IF(BQ7="",NA(),BQ7)</f>
        <v>97.35</v>
      </c>
      <c r="BR6" s="36">
        <f t="shared" si="8"/>
        <v>97.68</v>
      </c>
      <c r="BS6" s="36">
        <f t="shared" si="8"/>
        <v>99.63</v>
      </c>
      <c r="BT6" s="36">
        <f t="shared" si="8"/>
        <v>108.02</v>
      </c>
      <c r="BU6" s="36">
        <f t="shared" si="8"/>
        <v>102.38</v>
      </c>
      <c r="BV6" s="36">
        <f t="shared" si="8"/>
        <v>100.12</v>
      </c>
      <c r="BW6" s="36">
        <f t="shared" si="8"/>
        <v>98.66</v>
      </c>
      <c r="BX6" s="36">
        <f t="shared" si="8"/>
        <v>98.64</v>
      </c>
      <c r="BY6" s="36">
        <f t="shared" si="8"/>
        <v>94.78</v>
      </c>
      <c r="BZ6" s="35" t="str">
        <f>IF(BZ7="","",IF(BZ7="-","【-】","【"&amp;SUBSTITUTE(TEXT(BZ7,"#,##0.00"),"-","△")&amp;"】"))</f>
        <v>【100.05】</v>
      </c>
      <c r="CA6" s="36">
        <f>IF(CA7="",NA(),CA7)</f>
        <v>218.24</v>
      </c>
      <c r="CB6" s="36">
        <f t="shared" ref="CB6:CJ6" si="9">IF(CB7="",NA(),CB7)</f>
        <v>221.94</v>
      </c>
      <c r="CC6" s="36">
        <f t="shared" si="9"/>
        <v>221.35</v>
      </c>
      <c r="CD6" s="36">
        <f t="shared" si="9"/>
        <v>214.78</v>
      </c>
      <c r="CE6" s="36">
        <f t="shared" si="9"/>
        <v>195.42</v>
      </c>
      <c r="CF6" s="36">
        <f t="shared" si="9"/>
        <v>168.67</v>
      </c>
      <c r="CG6" s="36">
        <f t="shared" si="9"/>
        <v>174.97</v>
      </c>
      <c r="CH6" s="36">
        <f t="shared" si="9"/>
        <v>178.59</v>
      </c>
      <c r="CI6" s="36">
        <f t="shared" si="9"/>
        <v>178.92</v>
      </c>
      <c r="CJ6" s="36">
        <f t="shared" si="9"/>
        <v>181.3</v>
      </c>
      <c r="CK6" s="35" t="str">
        <f>IF(CK7="","",IF(CK7="-","【-】","【"&amp;SUBSTITUTE(TEXT(CK7,"#,##0.00"),"-","△")&amp;"】"))</f>
        <v>【166.40】</v>
      </c>
      <c r="CL6" s="36">
        <f>IF(CL7="",NA(),CL7)</f>
        <v>66.349999999999994</v>
      </c>
      <c r="CM6" s="36">
        <f t="shared" ref="CM6:CU6" si="10">IF(CM7="",NA(),CM7)</f>
        <v>64.36</v>
      </c>
      <c r="CN6" s="36">
        <f t="shared" si="10"/>
        <v>62.7</v>
      </c>
      <c r="CO6" s="36">
        <f t="shared" si="10"/>
        <v>65.5</v>
      </c>
      <c r="CP6" s="36">
        <f t="shared" si="10"/>
        <v>66.75</v>
      </c>
      <c r="CQ6" s="36">
        <f t="shared" si="10"/>
        <v>54.92</v>
      </c>
      <c r="CR6" s="36">
        <f t="shared" si="10"/>
        <v>55.63</v>
      </c>
      <c r="CS6" s="36">
        <f t="shared" si="10"/>
        <v>55.03</v>
      </c>
      <c r="CT6" s="36">
        <f t="shared" si="10"/>
        <v>55.14</v>
      </c>
      <c r="CU6" s="36">
        <f t="shared" si="10"/>
        <v>55.89</v>
      </c>
      <c r="CV6" s="35" t="str">
        <f>IF(CV7="","",IF(CV7="-","【-】","【"&amp;SUBSTITUTE(TEXT(CV7,"#,##0.00"),"-","△")&amp;"】"))</f>
        <v>【60.69】</v>
      </c>
      <c r="CW6" s="36">
        <f>IF(CW7="",NA(),CW7)</f>
        <v>82.67</v>
      </c>
      <c r="CX6" s="36">
        <f t="shared" ref="CX6:DF6" si="11">IF(CX7="",NA(),CX7)</f>
        <v>85.6</v>
      </c>
      <c r="CY6" s="36">
        <f t="shared" si="11"/>
        <v>86.51</v>
      </c>
      <c r="CZ6" s="36">
        <f t="shared" si="11"/>
        <v>84.91</v>
      </c>
      <c r="DA6" s="36">
        <f t="shared" si="11"/>
        <v>86</v>
      </c>
      <c r="DB6" s="36">
        <f t="shared" si="11"/>
        <v>82.66</v>
      </c>
      <c r="DC6" s="36">
        <f t="shared" si="11"/>
        <v>82.04</v>
      </c>
      <c r="DD6" s="36">
        <f t="shared" si="11"/>
        <v>81.900000000000006</v>
      </c>
      <c r="DE6" s="36">
        <f t="shared" si="11"/>
        <v>81.39</v>
      </c>
      <c r="DF6" s="36">
        <f t="shared" si="11"/>
        <v>81.27</v>
      </c>
      <c r="DG6" s="35" t="str">
        <f>IF(DG7="","",IF(DG7="-","【-】","【"&amp;SUBSTITUTE(TEXT(DG7,"#,##0.00"),"-","△")&amp;"】"))</f>
        <v>【89.82】</v>
      </c>
      <c r="DH6" s="36">
        <f>IF(DH7="",NA(),DH7)</f>
        <v>47.51</v>
      </c>
      <c r="DI6" s="36">
        <f t="shared" ref="DI6:DQ6" si="12">IF(DI7="",NA(),DI7)</f>
        <v>49.04</v>
      </c>
      <c r="DJ6" s="36">
        <f t="shared" si="12"/>
        <v>50.39</v>
      </c>
      <c r="DK6" s="36">
        <f t="shared" si="12"/>
        <v>51.82</v>
      </c>
      <c r="DL6" s="36">
        <f t="shared" si="12"/>
        <v>53.06</v>
      </c>
      <c r="DM6" s="36">
        <f t="shared" si="12"/>
        <v>48.49</v>
      </c>
      <c r="DN6" s="36">
        <f t="shared" si="12"/>
        <v>48.05</v>
      </c>
      <c r="DO6" s="36">
        <f t="shared" si="12"/>
        <v>48.87</v>
      </c>
      <c r="DP6" s="36">
        <f t="shared" si="12"/>
        <v>49.92</v>
      </c>
      <c r="DQ6" s="36">
        <f t="shared" si="12"/>
        <v>50.63</v>
      </c>
      <c r="DR6" s="35" t="str">
        <f>IF(DR7="","",IF(DR7="-","【-】","【"&amp;SUBSTITUTE(TEXT(DR7,"#,##0.00"),"-","△")&amp;"】"))</f>
        <v>【50.19】</v>
      </c>
      <c r="DS6" s="36">
        <f>IF(DS7="",NA(),DS7)</f>
        <v>4.13</v>
      </c>
      <c r="DT6" s="36">
        <f t="shared" ref="DT6:EB6" si="13">IF(DT7="",NA(),DT7)</f>
        <v>4.24</v>
      </c>
      <c r="DU6" s="36">
        <f t="shared" si="13"/>
        <v>4.26</v>
      </c>
      <c r="DV6" s="36">
        <f t="shared" si="13"/>
        <v>8.5</v>
      </c>
      <c r="DW6" s="36">
        <f t="shared" si="13"/>
        <v>14.83</v>
      </c>
      <c r="DX6" s="36">
        <f t="shared" si="13"/>
        <v>12.79</v>
      </c>
      <c r="DY6" s="36">
        <f t="shared" si="13"/>
        <v>13.39</v>
      </c>
      <c r="DZ6" s="36">
        <f t="shared" si="13"/>
        <v>14.85</v>
      </c>
      <c r="EA6" s="36">
        <f t="shared" si="13"/>
        <v>16.88</v>
      </c>
      <c r="EB6" s="36">
        <f t="shared" si="13"/>
        <v>18.28</v>
      </c>
      <c r="EC6" s="35" t="str">
        <f>IF(EC7="","",IF(EC7="-","【-】","【"&amp;SUBSTITUTE(TEXT(EC7,"#,##0.00"),"-","△")&amp;"】"))</f>
        <v>【20.63】</v>
      </c>
      <c r="ED6" s="36">
        <f>IF(ED7="",NA(),ED7)</f>
        <v>1.01</v>
      </c>
      <c r="EE6" s="36">
        <f t="shared" ref="EE6:EM6" si="14">IF(EE7="",NA(),EE7)</f>
        <v>0.31</v>
      </c>
      <c r="EF6" s="36">
        <f t="shared" si="14"/>
        <v>0.44</v>
      </c>
      <c r="EG6" s="36">
        <f t="shared" si="14"/>
        <v>7.0000000000000007E-2</v>
      </c>
      <c r="EH6" s="36">
        <f t="shared" si="14"/>
        <v>0.28999999999999998</v>
      </c>
      <c r="EI6" s="36">
        <f t="shared" si="14"/>
        <v>0.71</v>
      </c>
      <c r="EJ6" s="36">
        <f t="shared" si="14"/>
        <v>0.54</v>
      </c>
      <c r="EK6" s="36">
        <f t="shared" si="14"/>
        <v>0.5</v>
      </c>
      <c r="EL6" s="36">
        <f t="shared" si="14"/>
        <v>0.52</v>
      </c>
      <c r="EM6" s="36">
        <f t="shared" si="14"/>
        <v>0.53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16438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69.23</v>
      </c>
      <c r="P7" s="39">
        <v>87.54</v>
      </c>
      <c r="Q7" s="39">
        <v>4550</v>
      </c>
      <c r="R7" s="39">
        <v>26443</v>
      </c>
      <c r="S7" s="39">
        <v>477.64</v>
      </c>
      <c r="T7" s="39">
        <v>55.36</v>
      </c>
      <c r="U7" s="39">
        <v>23095</v>
      </c>
      <c r="V7" s="39">
        <v>101.77</v>
      </c>
      <c r="W7" s="39">
        <v>226.93</v>
      </c>
      <c r="X7" s="39">
        <v>104.27</v>
      </c>
      <c r="Y7" s="39">
        <v>102.88</v>
      </c>
      <c r="Z7" s="39">
        <v>104.12</v>
      </c>
      <c r="AA7" s="39">
        <v>105.34</v>
      </c>
      <c r="AB7" s="39">
        <v>112.94</v>
      </c>
      <c r="AC7" s="39">
        <v>111.71</v>
      </c>
      <c r="AD7" s="39">
        <v>110.05</v>
      </c>
      <c r="AE7" s="39">
        <v>108.87</v>
      </c>
      <c r="AF7" s="39">
        <v>108.61</v>
      </c>
      <c r="AG7" s="39">
        <v>108.35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1.72</v>
      </c>
      <c r="AO7" s="39">
        <v>2.64</v>
      </c>
      <c r="AP7" s="39">
        <v>3.16</v>
      </c>
      <c r="AQ7" s="39">
        <v>3.59</v>
      </c>
      <c r="AR7" s="39">
        <v>3.98</v>
      </c>
      <c r="AS7" s="39">
        <v>1.1499999999999999</v>
      </c>
      <c r="AT7" s="39">
        <v>348.68</v>
      </c>
      <c r="AU7" s="39">
        <v>319.18</v>
      </c>
      <c r="AV7" s="39">
        <v>306.25</v>
      </c>
      <c r="AW7" s="39">
        <v>317.37</v>
      </c>
      <c r="AX7" s="39">
        <v>331.33</v>
      </c>
      <c r="AY7" s="39">
        <v>384.34</v>
      </c>
      <c r="AZ7" s="39">
        <v>359.47</v>
      </c>
      <c r="BA7" s="39">
        <v>369.69</v>
      </c>
      <c r="BB7" s="39">
        <v>379.08</v>
      </c>
      <c r="BC7" s="39">
        <v>367.55</v>
      </c>
      <c r="BD7" s="39">
        <v>260.31</v>
      </c>
      <c r="BE7" s="39">
        <v>462.73</v>
      </c>
      <c r="BF7" s="39">
        <v>437.35</v>
      </c>
      <c r="BG7" s="39">
        <v>423.2</v>
      </c>
      <c r="BH7" s="39">
        <v>397.74</v>
      </c>
      <c r="BI7" s="39">
        <v>382.91</v>
      </c>
      <c r="BJ7" s="39">
        <v>380.58</v>
      </c>
      <c r="BK7" s="39">
        <v>401.79</v>
      </c>
      <c r="BL7" s="39">
        <v>402.99</v>
      </c>
      <c r="BM7" s="39">
        <v>398.98</v>
      </c>
      <c r="BN7" s="39">
        <v>418.68</v>
      </c>
      <c r="BO7" s="39">
        <v>275.67</v>
      </c>
      <c r="BP7" s="39">
        <v>98.96</v>
      </c>
      <c r="BQ7" s="39">
        <v>97.35</v>
      </c>
      <c r="BR7" s="39">
        <v>97.68</v>
      </c>
      <c r="BS7" s="39">
        <v>99.63</v>
      </c>
      <c r="BT7" s="39">
        <v>108.02</v>
      </c>
      <c r="BU7" s="39">
        <v>102.38</v>
      </c>
      <c r="BV7" s="39">
        <v>100.12</v>
      </c>
      <c r="BW7" s="39">
        <v>98.66</v>
      </c>
      <c r="BX7" s="39">
        <v>98.64</v>
      </c>
      <c r="BY7" s="39">
        <v>94.78</v>
      </c>
      <c r="BZ7" s="39">
        <v>100.05</v>
      </c>
      <c r="CA7" s="39">
        <v>218.24</v>
      </c>
      <c r="CB7" s="39">
        <v>221.94</v>
      </c>
      <c r="CC7" s="39">
        <v>221.35</v>
      </c>
      <c r="CD7" s="39">
        <v>214.78</v>
      </c>
      <c r="CE7" s="39">
        <v>195.42</v>
      </c>
      <c r="CF7" s="39">
        <v>168.67</v>
      </c>
      <c r="CG7" s="39">
        <v>174.97</v>
      </c>
      <c r="CH7" s="39">
        <v>178.59</v>
      </c>
      <c r="CI7" s="39">
        <v>178.92</v>
      </c>
      <c r="CJ7" s="39">
        <v>181.3</v>
      </c>
      <c r="CK7" s="39">
        <v>166.4</v>
      </c>
      <c r="CL7" s="39">
        <v>66.349999999999994</v>
      </c>
      <c r="CM7" s="39">
        <v>64.36</v>
      </c>
      <c r="CN7" s="39">
        <v>62.7</v>
      </c>
      <c r="CO7" s="39">
        <v>65.5</v>
      </c>
      <c r="CP7" s="39">
        <v>66.75</v>
      </c>
      <c r="CQ7" s="39">
        <v>54.92</v>
      </c>
      <c r="CR7" s="39">
        <v>55.63</v>
      </c>
      <c r="CS7" s="39">
        <v>55.03</v>
      </c>
      <c r="CT7" s="39">
        <v>55.14</v>
      </c>
      <c r="CU7" s="39">
        <v>55.89</v>
      </c>
      <c r="CV7" s="39">
        <v>60.69</v>
      </c>
      <c r="CW7" s="39">
        <v>82.67</v>
      </c>
      <c r="CX7" s="39">
        <v>85.6</v>
      </c>
      <c r="CY7" s="39">
        <v>86.51</v>
      </c>
      <c r="CZ7" s="39">
        <v>84.91</v>
      </c>
      <c r="DA7" s="39">
        <v>86</v>
      </c>
      <c r="DB7" s="39">
        <v>82.66</v>
      </c>
      <c r="DC7" s="39">
        <v>82.04</v>
      </c>
      <c r="DD7" s="39">
        <v>81.900000000000006</v>
      </c>
      <c r="DE7" s="39">
        <v>81.39</v>
      </c>
      <c r="DF7" s="39">
        <v>81.27</v>
      </c>
      <c r="DG7" s="39">
        <v>89.82</v>
      </c>
      <c r="DH7" s="39">
        <v>47.51</v>
      </c>
      <c r="DI7" s="39">
        <v>49.04</v>
      </c>
      <c r="DJ7" s="39">
        <v>50.39</v>
      </c>
      <c r="DK7" s="39">
        <v>51.82</v>
      </c>
      <c r="DL7" s="39">
        <v>53.06</v>
      </c>
      <c r="DM7" s="39">
        <v>48.49</v>
      </c>
      <c r="DN7" s="39">
        <v>48.05</v>
      </c>
      <c r="DO7" s="39">
        <v>48.87</v>
      </c>
      <c r="DP7" s="39">
        <v>49.92</v>
      </c>
      <c r="DQ7" s="39">
        <v>50.63</v>
      </c>
      <c r="DR7" s="39">
        <v>50.19</v>
      </c>
      <c r="DS7" s="39">
        <v>4.13</v>
      </c>
      <c r="DT7" s="39">
        <v>4.24</v>
      </c>
      <c r="DU7" s="39">
        <v>4.26</v>
      </c>
      <c r="DV7" s="39">
        <v>8.5</v>
      </c>
      <c r="DW7" s="39">
        <v>14.83</v>
      </c>
      <c r="DX7" s="39">
        <v>12.79</v>
      </c>
      <c r="DY7" s="39">
        <v>13.39</v>
      </c>
      <c r="DZ7" s="39">
        <v>14.85</v>
      </c>
      <c r="EA7" s="39">
        <v>16.88</v>
      </c>
      <c r="EB7" s="39">
        <v>18.28</v>
      </c>
      <c r="EC7" s="39">
        <v>20.63</v>
      </c>
      <c r="ED7" s="39">
        <v>1.01</v>
      </c>
      <c r="EE7" s="39">
        <v>0.31</v>
      </c>
      <c r="EF7" s="39">
        <v>0.44</v>
      </c>
      <c r="EG7" s="39">
        <v>7.0000000000000007E-2</v>
      </c>
      <c r="EH7" s="39">
        <v>0.28999999999999998</v>
      </c>
      <c r="EI7" s="39">
        <v>0.71</v>
      </c>
      <c r="EJ7" s="39">
        <v>0.54</v>
      </c>
      <c r="EK7" s="39">
        <v>0.5</v>
      </c>
      <c r="EL7" s="39">
        <v>0.52</v>
      </c>
      <c r="EM7" s="39">
        <v>0.53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小林 翔</cp:lastModifiedBy>
  <cp:lastPrinted>2022-01-24T02:33:13Z</cp:lastPrinted>
  <dcterms:created xsi:type="dcterms:W3CDTF">2021-12-03T06:42:14Z</dcterms:created>
  <dcterms:modified xsi:type="dcterms:W3CDTF">2022-02-25T02:00:49Z</dcterms:modified>
  <cp:category/>
  <cp:contentStatus/>
</cp:coreProperties>
</file>