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bfs231\役場共有\115政策推進課\03財政担当\ホームページ\経営分析表\"/>
    </mc:Choice>
  </mc:AlternateContent>
  <workbookProtection workbookAlgorithmName="SHA-512" workbookHashValue="ZZdMCw3jOwtZ7iQJoSKLpqhll1QCUMe7wi+cx/co3k+y1Q300ouAXjqI/WijUn6Aw7B5fWdWK23vtM1HuIr2GQ==" workbookSaltValue="xE0qzaK3peNc6U76/5k1+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AT10" i="4"/>
  <c r="AL10" i="4"/>
  <c r="AD10" i="4"/>
  <c r="B10" i="4"/>
  <c r="AT8"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<sst xmlns="http://schemas.openxmlformats.org/spreadsheetml/2006/main" count="236" uniqueCount="121">
  <si>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</si>
  <si>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</si>
  <si>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</si>
  <si>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</si>
  <si>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</si>
  <si>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</si>
  <si>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</si>
  <si>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</si>
  <si>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</si>
  <si>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</si>
  <si>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</si>
  <si>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</si>
  <si>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</si>
  <si>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</si>
  <si>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</si>
  <si>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</si>
  <si>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</si>
  <si>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</si>
  <si>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</si>
  <si>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</si>
  <si>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</si>
  <si>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</si>
  <si>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</si>
  <si>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</si>
  <si>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</si>
  <si>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</si>
  <si>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</si>
  <si>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</si>
  <si>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</si>
  <si>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</si>
  <si>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</si>
  <si>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</si>
  <si>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</si>
  <si>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</si>
  <si>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</si>
  <si>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</si>
  <si>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</si>
  <si>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</si>
  <si>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</si>
  <si>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</si>
  <si>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</si>
  <si>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</si>
  <si>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</si>
  <si>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</si>
  <si>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</si>
  <si>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</si>
  <si>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</si>
  <si>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</si>
  <si>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</si>
  <si>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</si>
  <si>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</si>
  <si>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</si>
  <si>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</si>
  <si>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</si>
  <si>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</si>
  <si>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</si>
  <si>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</si>
  <si>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</si>
  <si>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</si>
  <si>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</si>
  <si>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</si>
  <si>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</si>
  <si>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</si>
  <si>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</si>
  <si>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</si>
  <si>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</si>
  <si>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</si>
  <si>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</si>
  <si>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</si>
  <si>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</si>
  <si>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</si>
  <si>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</si>
  <si>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</si>
  <si>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</si>
  <si>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</si>
  <si>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</si>
  <si>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</si>
  <si>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</si>
  <si>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</si>
  <si>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</si>
  <si>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</si>
  <si>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</si>
  <si>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</si>
  <si>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</si>
  <si>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</si>
  <si>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</si>
  <si>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</si>
  <si>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</si>
  <si>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</si>
  <si>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</si>
  <si>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</si>
  <si>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</si>
  <si>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</si>
  <si>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</si>
  <si>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</si>
  <si>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</si>
  <si>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</si>
  <si>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</si>
  <si>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</si>
  <si>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</si>
  <si>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</si>
  <si>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</si>
  <si>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</si>
  <si>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</si>
  <si>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</si>
  <si>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</si>
  <si>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</si>
  <si>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</si>
  <si>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</si>
  <si>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</si>
  <si>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</si>
  <si>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</si>
  <si>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</si>
  <si>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</si>
  <si>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</si>
  <si>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</si>
  <si>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</si>
  <si>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</si>
  <si>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市街地が「幕別地区」と「札内地区」に２極化しており、資本費が割高となっていることなどから、経営の健全性を示す収益的収支比率・経費回収率は、ともに100％を下回っているが、経年で比較すると近年は上昇傾向にあり、経営改善が図られている。
　事業運営における一般会計繰入金への依存度の高さが懸念されるが、地方債償還金の減少により繰入金も減少傾向にある。
　将来の更新投資等に充てる財源が確保されるよう、更なる経常費用の削減等に努める。</t>
    <phoneticPr fontId="4"/>
  </si>
  <si>
    <t>　人口減少に伴う料金収入の減少や将来的な更新需要の増大を見据え、施設規模の適正化や適切な維持管理を進めるため、令和10年度からの供用開始を目途にスケールメリットを活かした下水道処理区統合を進めている。
　また、持続可能な経営を確保するため、令和６年度から公営企業会計を適用し、中長期的な視点に立った企業経営に努める。</t>
    <phoneticPr fontId="4"/>
  </si>
  <si>
    <t xml:space="preserve">　下水道施設を計画的かつ効率的に管理するため、ストックマネジメント計画に基づき、更新を実施していく。
</t>
    <rPh sb="1" eb="4">
      <t>ゲスイドウ</t>
    </rPh>
    <rPh sb="4" eb="6">
      <t>シセツ</t>
    </rPh>
    <rPh sb="7" eb="10">
      <t>ケイカクテキ</t>
    </rPh>
    <rPh sb="12" eb="15">
      <t>コウリツテキ</t>
    </rPh>
    <rPh sb="16" eb="18">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</si>
</sst>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96-4A75-89F7-627F208D21BA}"/>
            </c:ext>
          </c:extLst>
        </c:ser>
        <c:dLbls>
          <c:showLegendKey val="0"/>
          <c:showVal val="0"/>
          <c:showCatName val="0"/>
          <c:showSerName val="0"/>
          <c:showPercent val="0"/>
          <c:showBubbleSize val="0"/>
        </c:dLbls>
        <c:gapWidth val="150"/>
        <c:axId val="949592888"/>
        <c:axId val="9495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7396-4A75-89F7-627F208D21BA}"/>
            </c:ext>
          </c:extLst>
        </c:ser>
        <c:dLbls>
          <c:showLegendKey val="0"/>
          <c:showVal val="0"/>
          <c:showCatName val="0"/>
          <c:showSerName val="0"/>
          <c:showPercent val="0"/>
          <c:showBubbleSize val="0"/>
        </c:dLbls>
        <c:marker val="1"/>
        <c:smooth val="0"/>
        <c:axId val="949592888"/>
        <c:axId val="949591712"/>
      </c:lineChart>
      <c:dateAx>
        <c:axId val="949592888"/>
        <c:scaling>
          <c:orientation val="minMax"/>
        </c:scaling>
        <c:delete val="1"/>
        <c:axPos val="b"/>
        <c:numFmt formatCode="&quot;H&quot;yy" sourceLinked="1"/>
        <c:majorTickMark val="none"/>
        <c:minorTickMark val="none"/>
        <c:tickLblPos val="none"/>
        <c:crossAx val="949591712"/>
        <c:crosses val="autoZero"/>
        <c:auto val="1"/>
        <c:lblOffset val="100"/>
        <c:baseTimeUnit val="years"/>
      </c:dateAx>
      <c:valAx>
        <c:axId val="9495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9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78.209999999999994</c:v>
                </c:pt>
                <c:pt idx="1">
                  <c:v>78.209999999999994</c:v>
                </c:pt>
                <c:pt idx="2">
                  <c:v>78.53</c:v>
                </c:pt>
                <c:pt idx="3">
                  <c:v>78.53</c:v>
                </c:pt>
                <c:pt idx="4">
                  <c:v>78.31</c:v>
                </c:pt>
              </c:numCache>
            </c:numRef>
          </c:val>
          <c:extLst>
            <c:ext xmlns:c16="http://schemas.microsoft.com/office/drawing/2014/chart" uri="{C3380CC4-5D6E-409C-BE32-E72D297353CC}">
              <c16:uniqueId val="{00000000-0F01-4618-9BAA-1ACC3734BF12}"/>
            </c:ext>
          </c:extLst>
        </c:ser>
        <c:dLbls>
          <c:showLegendKey val="0"/>
          <c:showVal val="0"/>
          <c:showCatName val="0"/>
          <c:showSerName val="0"/>
          <c:showPercent val="0"/>
          <c:showBubbleSize val="0"/>
        </c:dLbls>
        <c:gapWidth val="150"/>
        <c:axId val="947136320"/>
        <c:axId val="9471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0F01-4618-9BAA-1ACC3734BF12}"/>
            </c:ext>
          </c:extLst>
        </c:ser>
        <c:dLbls>
          <c:showLegendKey val="0"/>
          <c:showVal val="0"/>
          <c:showCatName val="0"/>
          <c:showSerName val="0"/>
          <c:showPercent val="0"/>
          <c:showBubbleSize val="0"/>
        </c:dLbls>
        <c:marker val="1"/>
        <c:smooth val="0"/>
        <c:axId val="947136320"/>
        <c:axId val="947133184"/>
      </c:lineChart>
      <c:dateAx>
        <c:axId val="947136320"/>
        <c:scaling>
          <c:orientation val="minMax"/>
        </c:scaling>
        <c:delete val="1"/>
        <c:axPos val="b"/>
        <c:numFmt formatCode="&quot;H&quot;yy" sourceLinked="1"/>
        <c:majorTickMark val="none"/>
        <c:minorTickMark val="none"/>
        <c:tickLblPos val="none"/>
        <c:crossAx val="947133184"/>
        <c:crosses val="autoZero"/>
        <c:auto val="1"/>
        <c:lblOffset val="100"/>
        <c:baseTimeUnit val="years"/>
      </c:dateAx>
      <c:valAx>
        <c:axId val="9471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98.85</c:v>
                </c:pt>
                <c:pt idx="1">
                  <c:v>99.06</c:v>
                </c:pt>
                <c:pt idx="2">
                  <c:v>99.08</c:v>
                </c:pt>
                <c:pt idx="3">
                  <c:v>99.13</c:v>
                </c:pt>
                <c:pt idx="4">
                  <c:v>99.16</c:v>
                </c:pt>
              </c:numCache>
            </c:numRef>
          </c:val>
          <c:extLst>
            <c:ext xmlns:c16="http://schemas.microsoft.com/office/drawing/2014/chart" uri="{C3380CC4-5D6E-409C-BE32-E72D297353CC}">
              <c16:uniqueId val="{00000000-86A6-4E0B-80D4-20B84CAA9688}"/>
            </c:ext>
          </c:extLst>
        </c:ser>
        <c:dLbls>
          <c:showLegendKey val="0"/>
          <c:showVal val="0"/>
          <c:showCatName val="0"/>
          <c:showSerName val="0"/>
          <c:showPercent val="0"/>
          <c:showBubbleSize val="0"/>
        </c:dLbls>
        <c:gapWidth val="150"/>
        <c:axId val="947135144"/>
        <c:axId val="94713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86A6-4E0B-80D4-20B84CAA9688}"/>
            </c:ext>
          </c:extLst>
        </c:ser>
        <c:dLbls>
          <c:showLegendKey val="0"/>
          <c:showVal val="0"/>
          <c:showCatName val="0"/>
          <c:showSerName val="0"/>
          <c:showPercent val="0"/>
          <c:showBubbleSize val="0"/>
        </c:dLbls>
        <c:marker val="1"/>
        <c:smooth val="0"/>
        <c:axId val="947135144"/>
        <c:axId val="947134360"/>
      </c:lineChart>
      <c:dateAx>
        <c:axId val="947135144"/>
        <c:scaling>
          <c:orientation val="minMax"/>
        </c:scaling>
        <c:delete val="1"/>
        <c:axPos val="b"/>
        <c:numFmt formatCode="&quot;H&quot;yy" sourceLinked="1"/>
        <c:majorTickMark val="none"/>
        <c:minorTickMark val="none"/>
        <c:tickLblPos val="none"/>
        <c:crossAx val="947134360"/>
        <c:crosses val="autoZero"/>
        <c:auto val="1"/>
        <c:lblOffset val="100"/>
        <c:baseTimeUnit val="years"/>
      </c:dateAx>
      <c:valAx>
        <c:axId val="9471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3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72.02</c:v>
                </c:pt>
                <c:pt idx="1">
                  <c:v>76.760000000000005</c:v>
                </c:pt>
                <c:pt idx="2">
                  <c:v>77.59</c:v>
                </c:pt>
                <c:pt idx="3">
                  <c:v>79.31</c:v>
                </c:pt>
                <c:pt idx="4">
                  <c:v>79.56</c:v>
                </c:pt>
              </c:numCache>
            </c:numRef>
          </c:val>
          <c:extLst>
            <c:ext xmlns:c16="http://schemas.microsoft.com/office/drawing/2014/chart" uri="{C3380CC4-5D6E-409C-BE32-E72D297353CC}">
              <c16:uniqueId val="{00000000-BF14-4DE0-931E-0B5D429D8B80}"/>
            </c:ext>
          </c:extLst>
        </c:ser>
        <c:dLbls>
          <c:showLegendKey val="0"/>
          <c:showVal val="0"/>
          <c:showCatName val="0"/>
          <c:showSerName val="0"/>
          <c:showPercent val="0"/>
          <c:showBubbleSize val="0"/>
        </c:dLbls>
        <c:gapWidth val="150"/>
        <c:axId val="949592104"/>
        <c:axId val="9495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14-4DE0-931E-0B5D429D8B80}"/>
            </c:ext>
          </c:extLst>
        </c:ser>
        <c:dLbls>
          <c:showLegendKey val="0"/>
          <c:showVal val="0"/>
          <c:showCatName val="0"/>
          <c:showSerName val="0"/>
          <c:showPercent val="0"/>
          <c:showBubbleSize val="0"/>
        </c:dLbls>
        <c:marker val="1"/>
        <c:smooth val="0"/>
        <c:axId val="949592104"/>
        <c:axId val="949593280"/>
      </c:lineChart>
      <c:dateAx>
        <c:axId val="949592104"/>
        <c:scaling>
          <c:orientation val="minMax"/>
        </c:scaling>
        <c:delete val="1"/>
        <c:axPos val="b"/>
        <c:numFmt formatCode="&quot;H&quot;yy" sourceLinked="1"/>
        <c:majorTickMark val="none"/>
        <c:minorTickMark val="none"/>
        <c:tickLblPos val="none"/>
        <c:crossAx val="949593280"/>
        <c:crosses val="autoZero"/>
        <c:auto val="1"/>
        <c:lblOffset val="100"/>
        <c:baseTimeUnit val="years"/>
      </c:dateAx>
      <c:valAx>
        <c:axId val="9495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1A-4BFF-B4EB-1D889689CBC4}"/>
            </c:ext>
          </c:extLst>
        </c:ser>
        <c:dLbls>
          <c:showLegendKey val="0"/>
          <c:showVal val="0"/>
          <c:showCatName val="0"/>
          <c:showSerName val="0"/>
          <c:showPercent val="0"/>
          <c:showBubbleSize val="0"/>
        </c:dLbls>
        <c:gapWidth val="150"/>
        <c:axId val="949212864"/>
        <c:axId val="94921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1A-4BFF-B4EB-1D889689CBC4}"/>
            </c:ext>
          </c:extLst>
        </c:ser>
        <c:dLbls>
          <c:showLegendKey val="0"/>
          <c:showVal val="0"/>
          <c:showCatName val="0"/>
          <c:showSerName val="0"/>
          <c:showPercent val="0"/>
          <c:showBubbleSize val="0"/>
        </c:dLbls>
        <c:marker val="1"/>
        <c:smooth val="0"/>
        <c:axId val="949212864"/>
        <c:axId val="949212472"/>
      </c:lineChart>
      <c:dateAx>
        <c:axId val="949212864"/>
        <c:scaling>
          <c:orientation val="minMax"/>
        </c:scaling>
        <c:delete val="1"/>
        <c:axPos val="b"/>
        <c:numFmt formatCode="&quot;H&quot;yy" sourceLinked="1"/>
        <c:majorTickMark val="none"/>
        <c:minorTickMark val="none"/>
        <c:tickLblPos val="none"/>
        <c:crossAx val="949212472"/>
        <c:crosses val="autoZero"/>
        <c:auto val="1"/>
        <c:lblOffset val="100"/>
        <c:baseTimeUnit val="years"/>
      </c:dateAx>
      <c:valAx>
        <c:axId val="94921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A9-45F8-B93D-70CFF6DD71E5}"/>
            </c:ext>
          </c:extLst>
        </c:ser>
        <c:dLbls>
          <c:showLegendKey val="0"/>
          <c:showVal val="0"/>
          <c:showCatName val="0"/>
          <c:showSerName val="0"/>
          <c:showPercent val="0"/>
          <c:showBubbleSize val="0"/>
        </c:dLbls>
        <c:gapWidth val="150"/>
        <c:axId val="949211296"/>
        <c:axId val="94921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A9-45F8-B93D-70CFF6DD71E5}"/>
            </c:ext>
          </c:extLst>
        </c:ser>
        <c:dLbls>
          <c:showLegendKey val="0"/>
          <c:showVal val="0"/>
          <c:showCatName val="0"/>
          <c:showSerName val="0"/>
          <c:showPercent val="0"/>
          <c:showBubbleSize val="0"/>
        </c:dLbls>
        <c:marker val="1"/>
        <c:smooth val="0"/>
        <c:axId val="949211296"/>
        <c:axId val="949210904"/>
      </c:lineChart>
      <c:dateAx>
        <c:axId val="949211296"/>
        <c:scaling>
          <c:orientation val="minMax"/>
        </c:scaling>
        <c:delete val="1"/>
        <c:axPos val="b"/>
        <c:numFmt formatCode="&quot;H&quot;yy" sourceLinked="1"/>
        <c:majorTickMark val="none"/>
        <c:minorTickMark val="none"/>
        <c:tickLblPos val="none"/>
        <c:crossAx val="949210904"/>
        <c:crosses val="autoZero"/>
        <c:auto val="1"/>
        <c:lblOffset val="100"/>
        <c:baseTimeUnit val="years"/>
      </c:dateAx>
      <c:valAx>
        <c:axId val="94921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E6-477C-A342-3610DF763507}"/>
            </c:ext>
          </c:extLst>
        </c:ser>
        <c:dLbls>
          <c:showLegendKey val="0"/>
          <c:showVal val="0"/>
          <c:showCatName val="0"/>
          <c:showSerName val="0"/>
          <c:showPercent val="0"/>
          <c:showBubbleSize val="0"/>
        </c:dLbls>
        <c:gapWidth val="150"/>
        <c:axId val="949214040"/>
        <c:axId val="94921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6-477C-A342-3610DF763507}"/>
            </c:ext>
          </c:extLst>
        </c:ser>
        <c:dLbls>
          <c:showLegendKey val="0"/>
          <c:showVal val="0"/>
          <c:showCatName val="0"/>
          <c:showSerName val="0"/>
          <c:showPercent val="0"/>
          <c:showBubbleSize val="0"/>
        </c:dLbls>
        <c:marker val="1"/>
        <c:smooth val="0"/>
        <c:axId val="949214040"/>
        <c:axId val="949215608"/>
      </c:lineChart>
      <c:dateAx>
        <c:axId val="949214040"/>
        <c:scaling>
          <c:orientation val="minMax"/>
        </c:scaling>
        <c:delete val="1"/>
        <c:axPos val="b"/>
        <c:numFmt formatCode="&quot;H&quot;yy" sourceLinked="1"/>
        <c:majorTickMark val="none"/>
        <c:minorTickMark val="none"/>
        <c:tickLblPos val="none"/>
        <c:crossAx val="949215608"/>
        <c:crosses val="autoZero"/>
        <c:auto val="1"/>
        <c:lblOffset val="100"/>
        <c:baseTimeUnit val="years"/>
      </c:dateAx>
      <c:valAx>
        <c:axId val="94921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1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59-4C46-BB51-D9C6A0DA131F}"/>
            </c:ext>
          </c:extLst>
        </c:ser>
        <c:dLbls>
          <c:showLegendKey val="0"/>
          <c:showVal val="0"/>
          <c:showCatName val="0"/>
          <c:showSerName val="0"/>
          <c:showPercent val="0"/>
          <c:showBubbleSize val="0"/>
        </c:dLbls>
        <c:gapWidth val="150"/>
        <c:axId val="949216000"/>
        <c:axId val="9492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59-4C46-BB51-D9C6A0DA131F}"/>
            </c:ext>
          </c:extLst>
        </c:ser>
        <c:dLbls>
          <c:showLegendKey val="0"/>
          <c:showVal val="0"/>
          <c:showCatName val="0"/>
          <c:showSerName val="0"/>
          <c:showPercent val="0"/>
          <c:showBubbleSize val="0"/>
        </c:dLbls>
        <c:marker val="1"/>
        <c:smooth val="0"/>
        <c:axId val="949216000"/>
        <c:axId val="949214432"/>
      </c:lineChart>
      <c:dateAx>
        <c:axId val="949216000"/>
        <c:scaling>
          <c:orientation val="minMax"/>
        </c:scaling>
        <c:delete val="1"/>
        <c:axPos val="b"/>
        <c:numFmt formatCode="&quot;H&quot;yy" sourceLinked="1"/>
        <c:majorTickMark val="none"/>
        <c:minorTickMark val="none"/>
        <c:tickLblPos val="none"/>
        <c:crossAx val="949214432"/>
        <c:crosses val="autoZero"/>
        <c:auto val="1"/>
        <c:lblOffset val="100"/>
        <c:baseTimeUnit val="years"/>
      </c:dateAx>
      <c:valAx>
        <c:axId val="9492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2043.28</c:v>
                </c:pt>
                <c:pt idx="1">
                  <c:v>1866.7</c:v>
                </c:pt>
                <c:pt idx="2">
                  <c:v>1767.65</c:v>
                </c:pt>
                <c:pt idx="3">
                  <c:v>1646.9</c:v>
                </c:pt>
                <c:pt idx="4">
                  <c:v>1558.7</c:v>
                </c:pt>
              </c:numCache>
            </c:numRef>
          </c:val>
          <c:extLst>
            <c:ext xmlns:c16="http://schemas.microsoft.com/office/drawing/2014/chart" uri="{C3380CC4-5D6E-409C-BE32-E72D297353CC}">
              <c16:uniqueId val="{00000000-B42F-4D5C-A8CF-6FF158C12572}"/>
            </c:ext>
          </c:extLst>
        </c:ser>
        <c:dLbls>
          <c:showLegendKey val="0"/>
          <c:showVal val="0"/>
          <c:showCatName val="0"/>
          <c:showSerName val="0"/>
          <c:showPercent val="0"/>
          <c:showBubbleSize val="0"/>
        </c:dLbls>
        <c:gapWidth val="150"/>
        <c:axId val="949217568"/>
        <c:axId val="94921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B42F-4D5C-A8CF-6FF158C12572}"/>
            </c:ext>
          </c:extLst>
        </c:ser>
        <c:dLbls>
          <c:showLegendKey val="0"/>
          <c:showVal val="0"/>
          <c:showCatName val="0"/>
          <c:showSerName val="0"/>
          <c:showPercent val="0"/>
          <c:showBubbleSize val="0"/>
        </c:dLbls>
        <c:marker val="1"/>
        <c:smooth val="0"/>
        <c:axId val="949217568"/>
        <c:axId val="949216392"/>
      </c:lineChart>
      <c:dateAx>
        <c:axId val="949217568"/>
        <c:scaling>
          <c:orientation val="minMax"/>
        </c:scaling>
        <c:delete val="1"/>
        <c:axPos val="b"/>
        <c:numFmt formatCode="&quot;H&quot;yy" sourceLinked="1"/>
        <c:majorTickMark val="none"/>
        <c:minorTickMark val="none"/>
        <c:tickLblPos val="none"/>
        <c:crossAx val="949216392"/>
        <c:crosses val="autoZero"/>
        <c:auto val="1"/>
        <c:lblOffset val="100"/>
        <c:baseTimeUnit val="years"/>
      </c:dateAx>
      <c:valAx>
        <c:axId val="94921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56.44</c:v>
                </c:pt>
                <c:pt idx="1">
                  <c:v>59.28</c:v>
                </c:pt>
                <c:pt idx="2">
                  <c:v>68.47</c:v>
                </c:pt>
                <c:pt idx="3">
                  <c:v>69.540000000000006</c:v>
                </c:pt>
                <c:pt idx="4">
                  <c:v>71.87</c:v>
                </c:pt>
              </c:numCache>
            </c:numRef>
          </c:val>
          <c:extLst>
            <c:ext xmlns:c16="http://schemas.microsoft.com/office/drawing/2014/chart" uri="{C3380CC4-5D6E-409C-BE32-E72D297353CC}">
              <c16:uniqueId val="{00000000-91E3-4EB8-8936-BF3BC52FDB8A}"/>
            </c:ext>
          </c:extLst>
        </c:ser>
        <c:dLbls>
          <c:showLegendKey val="0"/>
          <c:showVal val="0"/>
          <c:showCatName val="0"/>
          <c:showSerName val="0"/>
          <c:showPercent val="0"/>
          <c:showBubbleSize val="0"/>
        </c:dLbls>
        <c:gapWidth val="150"/>
        <c:axId val="947132400"/>
        <c:axId val="94713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91E3-4EB8-8936-BF3BC52FDB8A}"/>
            </c:ext>
          </c:extLst>
        </c:ser>
        <c:dLbls>
          <c:showLegendKey val="0"/>
          <c:showVal val="0"/>
          <c:showCatName val="0"/>
          <c:showSerName val="0"/>
          <c:showPercent val="0"/>
          <c:showBubbleSize val="0"/>
        </c:dLbls>
        <c:marker val="1"/>
        <c:smooth val="0"/>
        <c:axId val="947132400"/>
        <c:axId val="947130832"/>
      </c:lineChart>
      <c:dateAx>
        <c:axId val="947132400"/>
        <c:scaling>
          <c:orientation val="minMax"/>
        </c:scaling>
        <c:delete val="1"/>
        <c:axPos val="b"/>
        <c:numFmt formatCode="&quot;H&quot;yy" sourceLinked="1"/>
        <c:majorTickMark val="none"/>
        <c:minorTickMark val="none"/>
        <c:tickLblPos val="none"/>
        <c:crossAx val="947130832"/>
        <c:crosses val="autoZero"/>
        <c:auto val="1"/>
        <c:lblOffset val="100"/>
        <c:baseTimeUnit val="years"/>
      </c:dateAx>
      <c:valAx>
        <c:axId val="94713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3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313.62</c:v>
                </c:pt>
                <c:pt idx="1">
                  <c:v>296.77</c:v>
                </c:pt>
                <c:pt idx="2">
                  <c:v>250.91</c:v>
                </c:pt>
                <c:pt idx="3">
                  <c:v>252.74</c:v>
                </c:pt>
                <c:pt idx="4">
                  <c:v>245.16</c:v>
                </c:pt>
              </c:numCache>
            </c:numRef>
          </c:val>
          <c:extLst>
            <c:ext xmlns:c16="http://schemas.microsoft.com/office/drawing/2014/chart" uri="{C3380CC4-5D6E-409C-BE32-E72D297353CC}">
              <c16:uniqueId val="{00000000-4227-474D-B270-048E7523D1CC}"/>
            </c:ext>
          </c:extLst>
        </c:ser>
        <c:dLbls>
          <c:showLegendKey val="0"/>
          <c:showVal val="0"/>
          <c:showCatName val="0"/>
          <c:showSerName val="0"/>
          <c:showPercent val="0"/>
          <c:showBubbleSize val="0"/>
        </c:dLbls>
        <c:gapWidth val="150"/>
        <c:axId val="947133576"/>
        <c:axId val="94713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4227-474D-B270-048E7523D1CC}"/>
            </c:ext>
          </c:extLst>
        </c:ser>
        <c:dLbls>
          <c:showLegendKey val="0"/>
          <c:showVal val="0"/>
          <c:showCatName val="0"/>
          <c:showSerName val="0"/>
          <c:showPercent val="0"/>
          <c:showBubbleSize val="0"/>
        </c:dLbls>
        <c:marker val="1"/>
        <c:smooth val="0"/>
        <c:axId val="947133576"/>
        <c:axId val="947136712"/>
      </c:lineChart>
      <c:dateAx>
        <c:axId val="947133576"/>
        <c:scaling>
          <c:orientation val="minMax"/>
        </c:scaling>
        <c:delete val="1"/>
        <c:axPos val="b"/>
        <c:numFmt formatCode="&quot;H&quot;yy" sourceLinked="1"/>
        <c:majorTickMark val="none"/>
        <c:minorTickMark val="none"/>
        <c:tickLblPos val="none"/>
        <c:crossAx val="947136712"/>
        <c:crosses val="autoZero"/>
        <c:auto val="1"/>
        <c:lblOffset val="100"/>
        <c:baseTimeUnit val="years"/>
      </c:dateAx>
      <c:valAx>
        <c:axId val="94713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3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CD53" sqref="CD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幕別町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25897</v>
      </c>
      <c r="AM8" s="45"/>
      <c r="AN8" s="45"/>
      <c r="AO8" s="45"/>
      <c r="AP8" s="45"/>
      <c r="AQ8" s="45"/>
      <c r="AR8" s="45"/>
      <c r="AS8" s="45"/>
      <c r="AT8" s="46">
        <f>データ!T6</f>
        <v>477.64</v>
      </c>
      <c r="AU8" s="46"/>
      <c r="AV8" s="46"/>
      <c r="AW8" s="46"/>
      <c r="AX8" s="46"/>
      <c r="AY8" s="46"/>
      <c r="AZ8" s="46"/>
      <c r="BA8" s="46"/>
      <c r="BB8" s="46">
        <f>データ!U6</f>
        <v>54.22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83.3</v>
      </c>
      <c r="Q10" s="46"/>
      <c r="R10" s="46"/>
      <c r="S10" s="46"/>
      <c r="T10" s="46"/>
      <c r="U10" s="46"/>
      <c r="V10" s="46"/>
      <c r="W10" s="46">
        <f>データ!Q6</f>
        <v>80.27</v>
      </c>
      <c r="X10" s="46"/>
      <c r="Y10" s="46"/>
      <c r="Z10" s="46"/>
      <c r="AA10" s="46"/>
      <c r="AB10" s="46"/>
      <c r="AC10" s="46"/>
      <c r="AD10" s="45">
        <f>データ!R6</f>
        <v>3220</v>
      </c>
      <c r="AE10" s="45"/>
      <c r="AF10" s="45"/>
      <c r="AG10" s="45"/>
      <c r="AH10" s="45"/>
      <c r="AI10" s="45"/>
      <c r="AJ10" s="45"/>
      <c r="AK10" s="2"/>
      <c r="AL10" s="45">
        <f>データ!V6</f>
        <v>21473</v>
      </c>
      <c r="AM10" s="45"/>
      <c r="AN10" s="45"/>
      <c r="AO10" s="45"/>
      <c r="AP10" s="45"/>
      <c r="AQ10" s="45"/>
      <c r="AR10" s="45"/>
      <c r="AS10" s="45"/>
      <c r="AT10" s="46">
        <f>データ!W6</f>
        <v>6.64</v>
      </c>
      <c r="AU10" s="46"/>
      <c r="AV10" s="46"/>
      <c r="AW10" s="46"/>
      <c r="AX10" s="46"/>
      <c r="AY10" s="46"/>
      <c r="AZ10" s="46"/>
      <c r="BA10" s="46"/>
      <c r="BB10" s="46">
        <f>データ!X6</f>
        <v>3233.89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RCVxevZ1Mfg3bBIKiL/7JD8sf4raqlCfjXWF2l7drqRGZyITwZW1qzQkWn5Kzd0XM7FY+b/N/3156L+oE9wyfw==" saltValue="31b/6my2D6BBG9JKT5XA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16438</v>
      </c>
      <c r="D6" s="19">
        <f t="shared" si="3"/>
        <v>47</v>
      </c>
      <c r="E6" s="19">
        <f t="shared" si="3"/>
        <v>17</v>
      </c>
      <c r="F6" s="19">
        <f t="shared" si="3"/>
        <v>1</v>
      </c>
      <c r="G6" s="19">
        <f t="shared" si="3"/>
        <v>0</v>
      </c>
      <c r="H6" s="19" t="str">
        <f t="shared" si="3"/>
        <v>北海道　幕別町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83.3</v>
      </c>
      <c r="Q6" s="20">
        <f t="shared" si="3"/>
        <v>80.27</v>
      </c>
      <c r="R6" s="20">
        <f t="shared" si="3"/>
        <v>3220</v>
      </c>
      <c r="S6" s="20">
        <f t="shared" si="3"/>
        <v>25897</v>
      </c>
      <c r="T6" s="20">
        <f t="shared" si="3"/>
        <v>477.64</v>
      </c>
      <c r="U6" s="20">
        <f t="shared" si="3"/>
        <v>54.22</v>
      </c>
      <c r="V6" s="20">
        <f t="shared" si="3"/>
        <v>21473</v>
      </c>
      <c r="W6" s="20">
        <f t="shared" si="3"/>
        <v>6.64</v>
      </c>
      <c r="X6" s="20">
        <f t="shared" si="3"/>
        <v>3233.89</v>
      </c>
      <c r="Y6" s="21">
        <f>IF(Y7="",NA(),Y7)</f>
        <v>72.02</v>
      </c>
      <c r="Z6" s="21">
        <f t="shared" ref="Z6:AH6" si="4">IF(Z7="",NA(),Z7)</f>
        <v>76.760000000000005</v>
      </c>
      <c r="AA6" s="21">
        <f t="shared" si="4"/>
        <v>77.59</v>
      </c>
      <c r="AB6" s="21">
        <f t="shared" si="4"/>
        <v>79.31</v>
      </c>
      <c r="AC6" s="21">
        <f t="shared" si="4"/>
        <v>79.56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2043.28</v>
      </c>
      <c r="BG6" s="21">
        <f t="shared" ref="BG6:BO6" si="7">IF(BG7="",NA(),BG7)</f>
        <v>1866.7</v>
      </c>
      <c r="BH6" s="21">
        <f t="shared" si="7"/>
        <v>1767.65</v>
      </c>
      <c r="BI6" s="21">
        <f t="shared" si="7"/>
        <v>1646.9</v>
      </c>
      <c r="BJ6" s="21">
        <f t="shared" si="7"/>
        <v>1558.7</v>
      </c>
      <c r="BK6" s="21">
        <f t="shared" si="7"/>
        <v>768.62</v>
      </c>
      <c r="BL6" s="21">
        <f t="shared" si="7"/>
        <v>789.44</v>
      </c>
      <c r="BM6" s="21">
        <f t="shared" si="7"/>
        <v>789.08</v>
      </c>
      <c r="BN6" s="21">
        <f t="shared" si="7"/>
        <v>747.84</v>
      </c>
      <c r="BO6" s="21">
        <f t="shared" si="7"/>
        <v>804.98</v>
      </c>
      <c r="BP6" s="20" t="str">
        <f>IF(BP7="","",IF(BP7="-","【-】","【"&amp;SUBSTITUTE(TEXT(BP7,"#,##0.00"),"-","△")&amp;"】"))</f>
        <v>【652.82】</v>
      </c>
      <c r="BQ6" s="21">
        <f>IF(BQ7="",NA(),BQ7)</f>
        <v>56.44</v>
      </c>
      <c r="BR6" s="21">
        <f t="shared" ref="BR6:BZ6" si="8">IF(BR7="",NA(),BR7)</f>
        <v>59.28</v>
      </c>
      <c r="BS6" s="21">
        <f t="shared" si="8"/>
        <v>68.47</v>
      </c>
      <c r="BT6" s="21">
        <f t="shared" si="8"/>
        <v>69.540000000000006</v>
      </c>
      <c r="BU6" s="21">
        <f t="shared" si="8"/>
        <v>71.87</v>
      </c>
      <c r="BV6" s="21">
        <f t="shared" si="8"/>
        <v>88.06</v>
      </c>
      <c r="BW6" s="21">
        <f t="shared" si="8"/>
        <v>87.29</v>
      </c>
      <c r="BX6" s="21">
        <f t="shared" si="8"/>
        <v>88.25</v>
      </c>
      <c r="BY6" s="21">
        <f t="shared" si="8"/>
        <v>90.17</v>
      </c>
      <c r="BZ6" s="21">
        <f t="shared" si="8"/>
        <v>88.71</v>
      </c>
      <c r="CA6" s="20" t="str">
        <f>IF(CA7="","",IF(CA7="-","【-】","【"&amp;SUBSTITUTE(TEXT(CA7,"#,##0.00"),"-","△")&amp;"】"))</f>
        <v>【97.61】</v>
      </c>
      <c r="CB6" s="21">
        <f>IF(CB7="",NA(),CB7)</f>
        <v>313.62</v>
      </c>
      <c r="CC6" s="21">
        <f t="shared" ref="CC6:CK6" si="9">IF(CC7="",NA(),CC7)</f>
        <v>296.77</v>
      </c>
      <c r="CD6" s="21">
        <f t="shared" si="9"/>
        <v>250.91</v>
      </c>
      <c r="CE6" s="21">
        <f t="shared" si="9"/>
        <v>252.74</v>
      </c>
      <c r="CF6" s="21">
        <f t="shared" si="9"/>
        <v>245.16</v>
      </c>
      <c r="CG6" s="21">
        <f t="shared" si="9"/>
        <v>179.32</v>
      </c>
      <c r="CH6" s="21">
        <f t="shared" si="9"/>
        <v>176.67</v>
      </c>
      <c r="CI6" s="21">
        <f t="shared" si="9"/>
        <v>176.37</v>
      </c>
      <c r="CJ6" s="21">
        <f t="shared" si="9"/>
        <v>173.17</v>
      </c>
      <c r="CK6" s="21">
        <f t="shared" si="9"/>
        <v>174.8</v>
      </c>
      <c r="CL6" s="20" t="str">
        <f>IF(CL7="","",IF(CL7="-","【-】","【"&amp;SUBSTITUTE(TEXT(CL7,"#,##0.00"),"-","△")&amp;"】"))</f>
        <v>【138.29】</v>
      </c>
      <c r="CM6" s="21">
        <f>IF(CM7="",NA(),CM7)</f>
        <v>78.209999999999994</v>
      </c>
      <c r="CN6" s="21">
        <f t="shared" ref="CN6:CV6" si="10">IF(CN7="",NA(),CN7)</f>
        <v>78.209999999999994</v>
      </c>
      <c r="CO6" s="21">
        <f t="shared" si="10"/>
        <v>78.53</v>
      </c>
      <c r="CP6" s="21">
        <f t="shared" si="10"/>
        <v>78.53</v>
      </c>
      <c r="CQ6" s="21">
        <f t="shared" si="10"/>
        <v>78.31</v>
      </c>
      <c r="CR6" s="21">
        <f t="shared" si="10"/>
        <v>58</v>
      </c>
      <c r="CS6" s="21">
        <f t="shared" si="10"/>
        <v>57.42</v>
      </c>
      <c r="CT6" s="21">
        <f t="shared" si="10"/>
        <v>56.72</v>
      </c>
      <c r="CU6" s="21">
        <f t="shared" si="10"/>
        <v>56.43</v>
      </c>
      <c r="CV6" s="21">
        <f t="shared" si="10"/>
        <v>55.82</v>
      </c>
      <c r="CW6" s="20" t="str">
        <f>IF(CW7="","",IF(CW7="-","【-】","【"&amp;SUBSTITUTE(TEXT(CW7,"#,##0.00"),"-","△")&amp;"】"))</f>
        <v>【59.10】</v>
      </c>
      <c r="CX6" s="21">
        <f>IF(CX7="",NA(),CX7)</f>
        <v>98.85</v>
      </c>
      <c r="CY6" s="21">
        <f t="shared" ref="CY6:DG6" si="11">IF(CY7="",NA(),CY7)</f>
        <v>99.06</v>
      </c>
      <c r="CZ6" s="21">
        <f t="shared" si="11"/>
        <v>99.08</v>
      </c>
      <c r="DA6" s="21">
        <f t="shared" si="11"/>
        <v>99.13</v>
      </c>
      <c r="DB6" s="21">
        <f t="shared" si="11"/>
        <v>99.16</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16438</v>
      </c>
      <c r="D7" s="23">
        <v>47</v>
      </c>
      <c r="E7" s="23">
        <v>17</v>
      </c>
      <c r="F7" s="23">
        <v>1</v>
      </c>
      <c r="G7" s="23">
        <v>0</v>
      </c>
      <c r="H7" s="23" t="s">
        <v>99</v>
      </c>
      <c r="I7" s="23" t="s">
        <v>100</v>
      </c>
      <c r="J7" s="23" t="s">
        <v>101</v>
      </c>
      <c r="K7" s="23" t="s">
        <v>102</v>
      </c>
      <c r="L7" s="23" t="s">
        <v>103</v>
      </c>
      <c r="M7" s="23" t="s">
        <v>104</v>
      </c>
      <c r="N7" s="24" t="s">
        <v>105</v>
      </c>
      <c r="O7" s="24" t="s">
        <v>106</v>
      </c>
      <c r="P7" s="24">
        <v>83.3</v>
      </c>
      <c r="Q7" s="24">
        <v>80.27</v>
      </c>
      <c r="R7" s="24">
        <v>3220</v>
      </c>
      <c r="S7" s="24">
        <v>25897</v>
      </c>
      <c r="T7" s="24">
        <v>477.64</v>
      </c>
      <c r="U7" s="24">
        <v>54.22</v>
      </c>
      <c r="V7" s="24">
        <v>21473</v>
      </c>
      <c r="W7" s="24">
        <v>6.64</v>
      </c>
      <c r="X7" s="24">
        <v>3233.89</v>
      </c>
      <c r="Y7" s="24">
        <v>72.02</v>
      </c>
      <c r="Z7" s="24">
        <v>76.760000000000005</v>
      </c>
      <c r="AA7" s="24">
        <v>77.59</v>
      </c>
      <c r="AB7" s="24">
        <v>79.31</v>
      </c>
      <c r="AC7" s="24">
        <v>79.56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2043.28</v>
      </c>
      <c r="BG7" s="24">
        <v>1866.7</v>
      </c>
      <c r="BH7" s="24">
        <v>1767.65</v>
      </c>
      <c r="BI7" s="24">
        <v>1646.9</v>
      </c>
      <c r="BJ7" s="24">
        <v>1558.7</v>
      </c>
      <c r="BK7" s="24">
        <v>768.62</v>
      </c>
      <c r="BL7" s="24">
        <v>789.44</v>
      </c>
      <c r="BM7" s="24">
        <v>789.08</v>
      </c>
      <c r="BN7" s="24">
        <v>747.84</v>
      </c>
      <c r="BO7" s="24">
        <v>804.98</v>
      </c>
      <c r="BP7" s="24">
        <v>652.82000000000005</v>
      </c>
      <c r="BQ7" s="24">
        <v>56.44</v>
      </c>
      <c r="BR7" s="24">
        <v>59.28</v>
      </c>
      <c r="BS7" s="24">
        <v>68.47</v>
      </c>
      <c r="BT7" s="24">
        <v>69.540000000000006</v>
      </c>
      <c r="BU7" s="24">
        <v>71.87</v>
      </c>
      <c r="BV7" s="24">
        <v>88.06</v>
      </c>
      <c r="BW7" s="24">
        <v>87.29</v>
      </c>
      <c r="BX7" s="24">
        <v>88.25</v>
      </c>
      <c r="BY7" s="24">
        <v>90.17</v>
      </c>
      <c r="BZ7" s="24">
        <v>88.71</v>
      </c>
      <c r="CA7" s="24">
        <v>97.61</v>
      </c>
      <c r="CB7" s="24">
        <v>313.62</v>
      </c>
      <c r="CC7" s="24">
        <v>296.77</v>
      </c>
      <c r="CD7" s="24">
        <v>250.91</v>
      </c>
      <c r="CE7" s="24">
        <v>252.74</v>
      </c>
      <c r="CF7" s="24">
        <v>245.16</v>
      </c>
      <c r="CG7" s="24">
        <v>179.32</v>
      </c>
      <c r="CH7" s="24">
        <v>176.67</v>
      </c>
      <c r="CI7" s="24">
        <v>176.37</v>
      </c>
      <c r="CJ7" s="24">
        <v>173.17</v>
      </c>
      <c r="CK7" s="24">
        <v>174.8</v>
      </c>
      <c r="CL7" s="24">
        <v>138.29</v>
      </c>
      <c r="CM7" s="24">
        <v>78.209999999999994</v>
      </c>
      <c r="CN7" s="24">
        <v>78.209999999999994</v>
      </c>
      <c r="CO7" s="24">
        <v>78.53</v>
      </c>
      <c r="CP7" s="24">
        <v>78.53</v>
      </c>
      <c r="CQ7" s="24">
        <v>78.31</v>
      </c>
      <c r="CR7" s="24">
        <v>58</v>
      </c>
      <c r="CS7" s="24">
        <v>57.42</v>
      </c>
      <c r="CT7" s="24">
        <v>56.72</v>
      </c>
      <c r="CU7" s="24">
        <v>56.43</v>
      </c>
      <c r="CV7" s="24">
        <v>55.82</v>
      </c>
      <c r="CW7" s="24">
        <v>59.1</v>
      </c>
      <c r="CX7" s="24">
        <v>98.85</v>
      </c>
      <c r="CY7" s="24">
        <v>99.06</v>
      </c>
      <c r="CZ7" s="24">
        <v>99.08</v>
      </c>
      <c r="DA7" s="24">
        <v>99.13</v>
      </c>
      <c r="DB7" s="24">
        <v>99.16</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三坂 哲史</cp:lastModifiedBy>
  <cp:lastPrinted>2024-01-23T05:58:22Z</cp:lastPrinted>
  <dcterms:created xsi:type="dcterms:W3CDTF">2023-12-12T02:45:55Z</dcterms:created>
  <dcterms:modified xsi:type="dcterms:W3CDTF">2024-02-28T04:27:06Z</dcterms:modified>
  <cp:category/>
</cp:coreProperties>
</file>