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kbfs231\役場共有\115政策推進課\03財政担当\ホームページ\経営分析表\"/>
    </mc:Choice>
  </mc:AlternateContent>
  <workbookProtection workbookAlgorithmName="SHA-512" workbookHashValue="VX/K/bW0t9jXbkcbgO00kRulnpYUIR2LFICvEU7mdFhlgylAF/mW4ZQpoorpYcVmDXP6x77Nic0WsmXWB6GLKQ==" workbookSaltValue="igIFkLBb6p9fGu1j7dk/kw==" workbookSpinCount="100000" lockStructure="1"/>
  <bookViews>
    <workbookView xWindow="0" yWindow="0" windowWidth="25170" windowHeight="60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AL10" i="4" s="1"/>
  <c r="T6" i="5"/>
  <c r="S6" i="5"/>
  <c r="R6" i="5"/>
  <c r="Q6" i="5"/>
  <c r="W10" i="4" s="1"/>
  <c r="P6" i="5"/>
  <c r="P10" i="4" s="1"/>
  <c r="O6" i="5"/>
  <c r="I10" i="4" s="1"/>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8" i="4"/>
  <c r="AT8" i="4"/>
  <c r="AL8" i="4"/>
  <c r="W8" i="4"/>
  <c r="P8" i="4"/>
  <c r="I8" i="4"/>
  <c r="B8"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<sst xmlns="http://schemas.openxmlformats.org/spreadsheetml/2006/main" count="233" uniqueCount="117">
  <si>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</si>
  <si>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</si>
  <si>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</si>
  <si>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</si>
  <si>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</si>
  <si>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</si>
  <si>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</si>
  <si>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</si>
  <si>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</si>
  <si>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</si>
  <si>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</si>
  <si>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</si>
  <si>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</si>
  <si>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</si>
  <si>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</si>
  <si>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</si>
  <si>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</si>
  <si>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</si>
  <si>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</si>
  <si>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</si>
  <si>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</si>
  <si>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</si>
  <si>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</si>
  <si>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</si>
  <si>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</si>
  <si>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</si>
  <si>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</si>
  <si>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</si>
  <si>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</si>
  <si>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</si>
  <si>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</si>
  <si>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</si>
  <si>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</si>
  <si>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</si>
  <si>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</si>
  <si>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</si>
  <si>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</si>
  <si>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</si>
  <si>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</si>
  <si>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</si>
  <si>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</si>
  <si>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</si>
  <si>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</si>
  <si>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</si>
  <si>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</si>
  <si>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</si>
  <si>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</si>
  <si>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</si>
  <si>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</si>
  <si>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</si>
  <si>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</si>
  <si>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</si>
  <si>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</si>
  <si>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</si>
  <si>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</si>
  <si>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</si>
  <si>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</si>
  <si>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</si>
  <si>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</si>
  <si>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</si>
  <si>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</si>
  <si>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</si>
  <si>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</si>
  <si>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</si>
  <si>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</si>
  <si>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</si>
  <si>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</si>
  <si>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</si>
  <si>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</si>
  <si>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</si>
  <si>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</si>
  <si>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</si>
  <si>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</si>
  <si>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</si>
  <si>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</si>
  <si>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</si>
  <si>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</si>
  <si>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</si>
  <si>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</si>
  <si>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</si>
  <si>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</si>
  <si>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</si>
  <si>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</si>
  <si>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</si>
  <si>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</si>
  <si>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</si>
  <si>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</si>
  <si>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</si>
  <si>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</si>
  <si>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</si>
  <si>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</si>
  <si>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</si>
  <si>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</si>
  <si>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</si>
  <si>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</si>
  <si>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幕別町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</si>
  <si>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</si>
  <si>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</si>
  <si>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</si>
  <si>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</si>
  <si>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</si>
  <si>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</si>
  <si>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</si>
  <si>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</si>
  <si>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</si>
  <si>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</si>
  <si>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</si>
  <si>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</si>
  <si>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</si>
  <si>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</si>
  <si>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</si>
  <si>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</si>
  <si>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</si>
  <si>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</si>
  <si>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管路更新については、現在、必要最低限の設備更新を行っていることから、管路更新率が、類似団体平均より低い状態となっている。
　今後は、設備の老朽化に伴う更新投資等に充てる財源の必要性が高まると想定されることから、固定資産台帳を整理し、計画的な更新に努める。
</t>
    <phoneticPr fontId="4"/>
  </si>
  <si>
    <t xml:space="preserve">　給水区域が広範囲であり、資本費が割高となっていることから、収益的収支比率が類似団体平均より低い状態となっている。
 また、料金回収率も33％と類似団体平均より低い状態となっていることから、事業運営における一般会計繰入金への依存度の高さが懸念される。
　有収率については、類似団体平均を上回っており適切な施設運営が図られているが、今後も漏水調査を継続し、漏水の早期発見・修理に努め、更なる有収率の向上に努める。
</t>
    <phoneticPr fontId="4"/>
  </si>
  <si>
    <t xml:space="preserve">　給水区域が広範囲であり、資本費が割高となっていることから、料金収入のみで事業を継続することは難しく、今後も一般会計からの繰入金に依存する状況が続くと想定されるため、施設規模の適正化や適切な維持管理を進め改善していく必要がある。
　持続可能な経営を確保するため、令和６年度から公営企業会計を適用し、中長期的な視点に立った企業経営に努める。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</si>
</sst>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0.09</c:v>
                </c:pt>
                <c:pt idx="1">
                  <c:v>0.35</c:v>
                </c:pt>
                <c:pt idx="2">
                  <c:v>0.71</c:v>
                </c:pt>
                <c:pt idx="3">
                  <c:v>0.28999999999999998</c:v>
                </c:pt>
                <c:pt idx="4">
                  <c:v>0.3</c:v>
                </c:pt>
              </c:numCache>
            </c:numRef>
          </c:val>
          <c:extLst>
            <c:ext xmlns:c16="http://schemas.microsoft.com/office/drawing/2014/chart" uri="{C3380CC4-5D6E-409C-BE32-E72D297353CC}">
              <c16:uniqueId val="{00000000-87DC-43EC-8D6F-B2FAE0570F2C}"/>
            </c:ext>
          </c:extLst>
        </c:ser>
        <c:dLbls>
          <c:showLegendKey val="0"/>
          <c:showVal val="0"/>
          <c:showCatName val="0"/>
          <c:showSerName val="0"/>
          <c:showPercent val="0"/>
          <c:showBubbleSize val="0"/>
        </c:dLbls>
        <c:gapWidth val="150"/>
        <c:axId val="1287313568"/>
        <c:axId val="128733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c:ext xmlns:c16="http://schemas.microsoft.com/office/drawing/2014/chart" uri="{C3380CC4-5D6E-409C-BE32-E72D297353CC}">
              <c16:uniqueId val="{00000001-87DC-43EC-8D6F-B2FAE0570F2C}"/>
            </c:ext>
          </c:extLst>
        </c:ser>
        <c:dLbls>
          <c:showLegendKey val="0"/>
          <c:showVal val="0"/>
          <c:showCatName val="0"/>
          <c:showSerName val="0"/>
          <c:showPercent val="0"/>
          <c:showBubbleSize val="0"/>
        </c:dLbls>
        <c:marker val="1"/>
        <c:smooth val="0"/>
        <c:axId val="1287313568"/>
        <c:axId val="1287332384"/>
      </c:lineChart>
      <c:dateAx>
        <c:axId val="1287313568"/>
        <c:scaling>
          <c:orientation val="minMax"/>
        </c:scaling>
        <c:delete val="1"/>
        <c:axPos val="b"/>
        <c:numFmt formatCode="&quot;H&quot;yy" sourceLinked="1"/>
        <c:majorTickMark val="none"/>
        <c:minorTickMark val="none"/>
        <c:tickLblPos val="none"/>
        <c:crossAx val="1287332384"/>
        <c:crosses val="autoZero"/>
        <c:auto val="1"/>
        <c:lblOffset val="100"/>
        <c:baseTimeUnit val="years"/>
      </c:dateAx>
      <c:valAx>
        <c:axId val="128733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1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56.21</c:v>
                </c:pt>
                <c:pt idx="1">
                  <c:v>50.11</c:v>
                </c:pt>
                <c:pt idx="2">
                  <c:v>49.28</c:v>
                </c:pt>
                <c:pt idx="3">
                  <c:v>52.6</c:v>
                </c:pt>
                <c:pt idx="4">
                  <c:v>56.96</c:v>
                </c:pt>
              </c:numCache>
            </c:numRef>
          </c:val>
          <c:extLst>
            <c:ext xmlns:c16="http://schemas.microsoft.com/office/drawing/2014/chart" uri="{C3380CC4-5D6E-409C-BE32-E72D297353CC}">
              <c16:uniqueId val="{00000000-5034-4809-BD94-1EEB83F49DAF}"/>
            </c:ext>
          </c:extLst>
        </c:ser>
        <c:dLbls>
          <c:showLegendKey val="0"/>
          <c:showVal val="0"/>
          <c:showCatName val="0"/>
          <c:showSerName val="0"/>
          <c:showPercent val="0"/>
          <c:showBubbleSize val="0"/>
        </c:dLbls>
        <c:gapWidth val="150"/>
        <c:axId val="1287328072"/>
        <c:axId val="128732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c:ext xmlns:c16="http://schemas.microsoft.com/office/drawing/2014/chart" uri="{C3380CC4-5D6E-409C-BE32-E72D297353CC}">
              <c16:uniqueId val="{00000001-5034-4809-BD94-1EEB83F49DAF}"/>
            </c:ext>
          </c:extLst>
        </c:ser>
        <c:dLbls>
          <c:showLegendKey val="0"/>
          <c:showVal val="0"/>
          <c:showCatName val="0"/>
          <c:showSerName val="0"/>
          <c:showPercent val="0"/>
          <c:showBubbleSize val="0"/>
        </c:dLbls>
        <c:marker val="1"/>
        <c:smooth val="0"/>
        <c:axId val="1287328072"/>
        <c:axId val="1287326112"/>
      </c:lineChart>
      <c:dateAx>
        <c:axId val="1287328072"/>
        <c:scaling>
          <c:orientation val="minMax"/>
        </c:scaling>
        <c:delete val="1"/>
        <c:axPos val="b"/>
        <c:numFmt formatCode="&quot;H&quot;yy" sourceLinked="1"/>
        <c:majorTickMark val="none"/>
        <c:minorTickMark val="none"/>
        <c:tickLblPos val="none"/>
        <c:crossAx val="1287326112"/>
        <c:crosses val="autoZero"/>
        <c:auto val="1"/>
        <c:lblOffset val="100"/>
        <c:baseTimeUnit val="years"/>
      </c:dateAx>
      <c:valAx>
        <c:axId val="128732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2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86.76</c:v>
                </c:pt>
                <c:pt idx="1">
                  <c:v>89.76</c:v>
                </c:pt>
                <c:pt idx="2">
                  <c:v>87.13</c:v>
                </c:pt>
                <c:pt idx="3">
                  <c:v>86.47</c:v>
                </c:pt>
                <c:pt idx="4">
                  <c:v>80.64</c:v>
                </c:pt>
              </c:numCache>
            </c:numRef>
          </c:val>
          <c:extLst>
            <c:ext xmlns:c16="http://schemas.microsoft.com/office/drawing/2014/chart" uri="{C3380CC4-5D6E-409C-BE32-E72D297353CC}">
              <c16:uniqueId val="{00000000-DC21-4A80-94A8-389C4F2CD8CE}"/>
            </c:ext>
          </c:extLst>
        </c:ser>
        <c:dLbls>
          <c:showLegendKey val="0"/>
          <c:showVal val="0"/>
          <c:showCatName val="0"/>
          <c:showSerName val="0"/>
          <c:showPercent val="0"/>
          <c:showBubbleSize val="0"/>
        </c:dLbls>
        <c:gapWidth val="150"/>
        <c:axId val="1287281424"/>
        <c:axId val="128730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c:ext xmlns:c16="http://schemas.microsoft.com/office/drawing/2014/chart" uri="{C3380CC4-5D6E-409C-BE32-E72D297353CC}">
              <c16:uniqueId val="{00000001-DC21-4A80-94A8-389C4F2CD8CE}"/>
            </c:ext>
          </c:extLst>
        </c:ser>
        <c:dLbls>
          <c:showLegendKey val="0"/>
          <c:showVal val="0"/>
          <c:showCatName val="0"/>
          <c:showSerName val="0"/>
          <c:showPercent val="0"/>
          <c:showBubbleSize val="0"/>
        </c:dLbls>
        <c:marker val="1"/>
        <c:smooth val="0"/>
        <c:axId val="1287281424"/>
        <c:axId val="1287308472"/>
      </c:lineChart>
      <c:dateAx>
        <c:axId val="1287281424"/>
        <c:scaling>
          <c:orientation val="minMax"/>
        </c:scaling>
        <c:delete val="1"/>
        <c:axPos val="b"/>
        <c:numFmt formatCode="&quot;H&quot;yy" sourceLinked="1"/>
        <c:majorTickMark val="none"/>
        <c:minorTickMark val="none"/>
        <c:tickLblPos val="none"/>
        <c:crossAx val="1287308472"/>
        <c:crosses val="autoZero"/>
        <c:auto val="1"/>
        <c:lblOffset val="100"/>
        <c:baseTimeUnit val="years"/>
      </c:dateAx>
      <c:valAx>
        <c:axId val="128730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28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44.13</c:v>
                </c:pt>
                <c:pt idx="1">
                  <c:v>42.68</c:v>
                </c:pt>
                <c:pt idx="2">
                  <c:v>39.57</c:v>
                </c:pt>
                <c:pt idx="3">
                  <c:v>40.47</c:v>
                </c:pt>
                <c:pt idx="4">
                  <c:v>39.340000000000003</c:v>
                </c:pt>
              </c:numCache>
            </c:numRef>
          </c:val>
          <c:extLst>
            <c:ext xmlns:c16="http://schemas.microsoft.com/office/drawing/2014/chart" uri="{C3380CC4-5D6E-409C-BE32-E72D297353CC}">
              <c16:uniqueId val="{00000000-1526-452A-A094-FE2C07122918}"/>
            </c:ext>
          </c:extLst>
        </c:ser>
        <c:dLbls>
          <c:showLegendKey val="0"/>
          <c:showVal val="0"/>
          <c:showCatName val="0"/>
          <c:showSerName val="0"/>
          <c:showPercent val="0"/>
          <c:showBubbleSize val="0"/>
        </c:dLbls>
        <c:gapWidth val="150"/>
        <c:axId val="1287324936"/>
        <c:axId val="128733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c:ext xmlns:c16="http://schemas.microsoft.com/office/drawing/2014/chart" uri="{C3380CC4-5D6E-409C-BE32-E72D297353CC}">
              <c16:uniqueId val="{00000001-1526-452A-A094-FE2C07122918}"/>
            </c:ext>
          </c:extLst>
        </c:ser>
        <c:dLbls>
          <c:showLegendKey val="0"/>
          <c:showVal val="0"/>
          <c:showCatName val="0"/>
          <c:showSerName val="0"/>
          <c:showPercent val="0"/>
          <c:showBubbleSize val="0"/>
        </c:dLbls>
        <c:marker val="1"/>
        <c:smooth val="0"/>
        <c:axId val="1287324936"/>
        <c:axId val="1287331992"/>
      </c:lineChart>
      <c:dateAx>
        <c:axId val="1287324936"/>
        <c:scaling>
          <c:orientation val="minMax"/>
        </c:scaling>
        <c:delete val="1"/>
        <c:axPos val="b"/>
        <c:numFmt formatCode="&quot;H&quot;yy" sourceLinked="1"/>
        <c:majorTickMark val="none"/>
        <c:minorTickMark val="none"/>
        <c:tickLblPos val="none"/>
        <c:crossAx val="1287331992"/>
        <c:crosses val="autoZero"/>
        <c:auto val="1"/>
        <c:lblOffset val="100"/>
        <c:baseTimeUnit val="years"/>
      </c:dateAx>
      <c:valAx>
        <c:axId val="128733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2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FE-40EE-A670-315E627A9F92}"/>
            </c:ext>
          </c:extLst>
        </c:ser>
        <c:dLbls>
          <c:showLegendKey val="0"/>
          <c:showVal val="0"/>
          <c:showCatName val="0"/>
          <c:showSerName val="0"/>
          <c:showPercent val="0"/>
          <c:showBubbleSize val="0"/>
        </c:dLbls>
        <c:gapWidth val="150"/>
        <c:axId val="1287330816"/>
        <c:axId val="128732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FE-40EE-A670-315E627A9F92}"/>
            </c:ext>
          </c:extLst>
        </c:ser>
        <c:dLbls>
          <c:showLegendKey val="0"/>
          <c:showVal val="0"/>
          <c:showCatName val="0"/>
          <c:showSerName val="0"/>
          <c:showPercent val="0"/>
          <c:showBubbleSize val="0"/>
        </c:dLbls>
        <c:marker val="1"/>
        <c:smooth val="0"/>
        <c:axId val="1287330816"/>
        <c:axId val="1287323760"/>
      </c:lineChart>
      <c:dateAx>
        <c:axId val="1287330816"/>
        <c:scaling>
          <c:orientation val="minMax"/>
        </c:scaling>
        <c:delete val="1"/>
        <c:axPos val="b"/>
        <c:numFmt formatCode="&quot;H&quot;yy" sourceLinked="1"/>
        <c:majorTickMark val="none"/>
        <c:minorTickMark val="none"/>
        <c:tickLblPos val="none"/>
        <c:crossAx val="1287323760"/>
        <c:crosses val="autoZero"/>
        <c:auto val="1"/>
        <c:lblOffset val="100"/>
        <c:baseTimeUnit val="years"/>
      </c:dateAx>
      <c:valAx>
        <c:axId val="128732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3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DA-4B9F-91CD-B063CB2CAF4B}"/>
            </c:ext>
          </c:extLst>
        </c:ser>
        <c:dLbls>
          <c:showLegendKey val="0"/>
          <c:showVal val="0"/>
          <c:showCatName val="0"/>
          <c:showSerName val="0"/>
          <c:showPercent val="0"/>
          <c:showBubbleSize val="0"/>
        </c:dLbls>
        <c:gapWidth val="150"/>
        <c:axId val="1287330032"/>
        <c:axId val="12873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DA-4B9F-91CD-B063CB2CAF4B}"/>
            </c:ext>
          </c:extLst>
        </c:ser>
        <c:dLbls>
          <c:showLegendKey val="0"/>
          <c:showVal val="0"/>
          <c:showCatName val="0"/>
          <c:showSerName val="0"/>
          <c:showPercent val="0"/>
          <c:showBubbleSize val="0"/>
        </c:dLbls>
        <c:marker val="1"/>
        <c:smooth val="0"/>
        <c:axId val="1287330032"/>
        <c:axId val="1287329248"/>
      </c:lineChart>
      <c:dateAx>
        <c:axId val="1287330032"/>
        <c:scaling>
          <c:orientation val="minMax"/>
        </c:scaling>
        <c:delete val="1"/>
        <c:axPos val="b"/>
        <c:numFmt formatCode="&quot;H&quot;yy" sourceLinked="1"/>
        <c:majorTickMark val="none"/>
        <c:minorTickMark val="none"/>
        <c:tickLblPos val="none"/>
        <c:crossAx val="1287329248"/>
        <c:crosses val="autoZero"/>
        <c:auto val="1"/>
        <c:lblOffset val="100"/>
        <c:baseTimeUnit val="years"/>
      </c:dateAx>
      <c:valAx>
        <c:axId val="12873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3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E9-483C-AB54-B8244DB5694F}"/>
            </c:ext>
          </c:extLst>
        </c:ser>
        <c:dLbls>
          <c:showLegendKey val="0"/>
          <c:showVal val="0"/>
          <c:showCatName val="0"/>
          <c:showSerName val="0"/>
          <c:showPercent val="0"/>
          <c:showBubbleSize val="0"/>
        </c:dLbls>
        <c:gapWidth val="150"/>
        <c:axId val="1287318272"/>
        <c:axId val="128731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E9-483C-AB54-B8244DB5694F}"/>
            </c:ext>
          </c:extLst>
        </c:ser>
        <c:dLbls>
          <c:showLegendKey val="0"/>
          <c:showVal val="0"/>
          <c:showCatName val="0"/>
          <c:showSerName val="0"/>
          <c:showPercent val="0"/>
          <c:showBubbleSize val="0"/>
        </c:dLbls>
        <c:marker val="1"/>
        <c:smooth val="0"/>
        <c:axId val="1287318272"/>
        <c:axId val="1287317880"/>
      </c:lineChart>
      <c:dateAx>
        <c:axId val="1287318272"/>
        <c:scaling>
          <c:orientation val="minMax"/>
        </c:scaling>
        <c:delete val="1"/>
        <c:axPos val="b"/>
        <c:numFmt formatCode="&quot;H&quot;yy" sourceLinked="1"/>
        <c:majorTickMark val="none"/>
        <c:minorTickMark val="none"/>
        <c:tickLblPos val="none"/>
        <c:crossAx val="1287317880"/>
        <c:crosses val="autoZero"/>
        <c:auto val="1"/>
        <c:lblOffset val="100"/>
        <c:baseTimeUnit val="years"/>
      </c:dateAx>
      <c:valAx>
        <c:axId val="128731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1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D0-4477-BE5D-89E1C2D671A9}"/>
            </c:ext>
          </c:extLst>
        </c:ser>
        <c:dLbls>
          <c:showLegendKey val="0"/>
          <c:showVal val="0"/>
          <c:showCatName val="0"/>
          <c:showSerName val="0"/>
          <c:showPercent val="0"/>
          <c:showBubbleSize val="0"/>
        </c:dLbls>
        <c:gapWidth val="150"/>
        <c:axId val="1287316704"/>
        <c:axId val="128733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D0-4477-BE5D-89E1C2D671A9}"/>
            </c:ext>
          </c:extLst>
        </c:ser>
        <c:dLbls>
          <c:showLegendKey val="0"/>
          <c:showVal val="0"/>
          <c:showCatName val="0"/>
          <c:showSerName val="0"/>
          <c:showPercent val="0"/>
          <c:showBubbleSize val="0"/>
        </c:dLbls>
        <c:marker val="1"/>
        <c:smooth val="0"/>
        <c:axId val="1287316704"/>
        <c:axId val="1287333560"/>
      </c:lineChart>
      <c:dateAx>
        <c:axId val="1287316704"/>
        <c:scaling>
          <c:orientation val="minMax"/>
        </c:scaling>
        <c:delete val="1"/>
        <c:axPos val="b"/>
        <c:numFmt formatCode="&quot;H&quot;yy" sourceLinked="1"/>
        <c:majorTickMark val="none"/>
        <c:minorTickMark val="none"/>
        <c:tickLblPos val="none"/>
        <c:crossAx val="1287333560"/>
        <c:crosses val="autoZero"/>
        <c:auto val="1"/>
        <c:lblOffset val="100"/>
        <c:baseTimeUnit val="years"/>
      </c:dateAx>
      <c:valAx>
        <c:axId val="12873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2178.2600000000002</c:v>
                </c:pt>
                <c:pt idx="1">
                  <c:v>2077.1999999999998</c:v>
                </c:pt>
                <c:pt idx="2">
                  <c:v>2010.06</c:v>
                </c:pt>
                <c:pt idx="3">
                  <c:v>1922.31</c:v>
                </c:pt>
                <c:pt idx="4">
                  <c:v>1840.58</c:v>
                </c:pt>
              </c:numCache>
            </c:numRef>
          </c:val>
          <c:extLst>
            <c:ext xmlns:c16="http://schemas.microsoft.com/office/drawing/2014/chart" uri="{C3380CC4-5D6E-409C-BE32-E72D297353CC}">
              <c16:uniqueId val="{00000000-A42C-4C55-A641-B9C6A34162CA}"/>
            </c:ext>
          </c:extLst>
        </c:ser>
        <c:dLbls>
          <c:showLegendKey val="0"/>
          <c:showVal val="0"/>
          <c:showCatName val="0"/>
          <c:showSerName val="0"/>
          <c:showPercent val="0"/>
          <c:showBubbleSize val="0"/>
        </c:dLbls>
        <c:gapWidth val="150"/>
        <c:axId val="1287323368"/>
        <c:axId val="1287310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c:ext xmlns:c16="http://schemas.microsoft.com/office/drawing/2014/chart" uri="{C3380CC4-5D6E-409C-BE32-E72D297353CC}">
              <c16:uniqueId val="{00000001-A42C-4C55-A641-B9C6A34162CA}"/>
            </c:ext>
          </c:extLst>
        </c:ser>
        <c:dLbls>
          <c:showLegendKey val="0"/>
          <c:showVal val="0"/>
          <c:showCatName val="0"/>
          <c:showSerName val="0"/>
          <c:showPercent val="0"/>
          <c:showBubbleSize val="0"/>
        </c:dLbls>
        <c:marker val="1"/>
        <c:smooth val="0"/>
        <c:axId val="1287323368"/>
        <c:axId val="1287310824"/>
      </c:lineChart>
      <c:dateAx>
        <c:axId val="1287323368"/>
        <c:scaling>
          <c:orientation val="minMax"/>
        </c:scaling>
        <c:delete val="1"/>
        <c:axPos val="b"/>
        <c:numFmt formatCode="&quot;H&quot;yy" sourceLinked="1"/>
        <c:majorTickMark val="none"/>
        <c:minorTickMark val="none"/>
        <c:tickLblPos val="none"/>
        <c:crossAx val="1287310824"/>
        <c:crosses val="autoZero"/>
        <c:auto val="1"/>
        <c:lblOffset val="100"/>
        <c:baseTimeUnit val="years"/>
      </c:dateAx>
      <c:valAx>
        <c:axId val="128731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2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35.25</c:v>
                </c:pt>
                <c:pt idx="1">
                  <c:v>36.64</c:v>
                </c:pt>
                <c:pt idx="2">
                  <c:v>36.369999999999997</c:v>
                </c:pt>
                <c:pt idx="3">
                  <c:v>34.909999999999997</c:v>
                </c:pt>
                <c:pt idx="4">
                  <c:v>33.28</c:v>
                </c:pt>
              </c:numCache>
            </c:numRef>
          </c:val>
          <c:extLst>
            <c:ext xmlns:c16="http://schemas.microsoft.com/office/drawing/2014/chart" uri="{C3380CC4-5D6E-409C-BE32-E72D297353CC}">
              <c16:uniqueId val="{00000000-14EE-4C2C-8B07-D6A514F504D1}"/>
            </c:ext>
          </c:extLst>
        </c:ser>
        <c:dLbls>
          <c:showLegendKey val="0"/>
          <c:showVal val="0"/>
          <c:showCatName val="0"/>
          <c:showSerName val="0"/>
          <c:showPercent val="0"/>
          <c:showBubbleSize val="0"/>
        </c:dLbls>
        <c:gapWidth val="150"/>
        <c:axId val="1287332776"/>
        <c:axId val="128732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c:ext xmlns:c16="http://schemas.microsoft.com/office/drawing/2014/chart" uri="{C3380CC4-5D6E-409C-BE32-E72D297353CC}">
              <c16:uniqueId val="{00000001-14EE-4C2C-8B07-D6A514F504D1}"/>
            </c:ext>
          </c:extLst>
        </c:ser>
        <c:dLbls>
          <c:showLegendKey val="0"/>
          <c:showVal val="0"/>
          <c:showCatName val="0"/>
          <c:showSerName val="0"/>
          <c:showPercent val="0"/>
          <c:showBubbleSize val="0"/>
        </c:dLbls>
        <c:marker val="1"/>
        <c:smooth val="0"/>
        <c:axId val="1287332776"/>
        <c:axId val="1287329640"/>
      </c:lineChart>
      <c:dateAx>
        <c:axId val="1287332776"/>
        <c:scaling>
          <c:orientation val="minMax"/>
        </c:scaling>
        <c:delete val="1"/>
        <c:axPos val="b"/>
        <c:numFmt formatCode="&quot;H&quot;yy" sourceLinked="1"/>
        <c:majorTickMark val="none"/>
        <c:minorTickMark val="none"/>
        <c:tickLblPos val="none"/>
        <c:crossAx val="1287329640"/>
        <c:crosses val="autoZero"/>
        <c:auto val="1"/>
        <c:lblOffset val="100"/>
        <c:baseTimeUnit val="years"/>
      </c:dateAx>
      <c:valAx>
        <c:axId val="128732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3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449.42</c:v>
                </c:pt>
                <c:pt idx="1">
                  <c:v>433.66</c:v>
                </c:pt>
                <c:pt idx="2">
                  <c:v>434.6</c:v>
                </c:pt>
                <c:pt idx="3">
                  <c:v>454.13</c:v>
                </c:pt>
                <c:pt idx="4">
                  <c:v>474.88</c:v>
                </c:pt>
              </c:numCache>
            </c:numRef>
          </c:val>
          <c:extLst>
            <c:ext xmlns:c16="http://schemas.microsoft.com/office/drawing/2014/chart" uri="{C3380CC4-5D6E-409C-BE32-E72D297353CC}">
              <c16:uniqueId val="{00000000-B38B-4335-8D3C-4C2974DFA136}"/>
            </c:ext>
          </c:extLst>
        </c:ser>
        <c:dLbls>
          <c:showLegendKey val="0"/>
          <c:showVal val="0"/>
          <c:showCatName val="0"/>
          <c:showSerName val="0"/>
          <c:showPercent val="0"/>
          <c:showBubbleSize val="0"/>
        </c:dLbls>
        <c:gapWidth val="150"/>
        <c:axId val="1287337872"/>
        <c:axId val="128730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c:ext xmlns:c16="http://schemas.microsoft.com/office/drawing/2014/chart" uri="{C3380CC4-5D6E-409C-BE32-E72D297353CC}">
              <c16:uniqueId val="{00000001-B38B-4335-8D3C-4C2974DFA136}"/>
            </c:ext>
          </c:extLst>
        </c:ser>
        <c:dLbls>
          <c:showLegendKey val="0"/>
          <c:showVal val="0"/>
          <c:showCatName val="0"/>
          <c:showSerName val="0"/>
          <c:showPercent val="0"/>
          <c:showBubbleSize val="0"/>
        </c:dLbls>
        <c:marker val="1"/>
        <c:smooth val="0"/>
        <c:axId val="1287337872"/>
        <c:axId val="1287308864"/>
      </c:lineChart>
      <c:dateAx>
        <c:axId val="1287337872"/>
        <c:scaling>
          <c:orientation val="minMax"/>
        </c:scaling>
        <c:delete val="1"/>
        <c:axPos val="b"/>
        <c:numFmt formatCode="&quot;H&quot;yy" sourceLinked="1"/>
        <c:majorTickMark val="none"/>
        <c:minorTickMark val="none"/>
        <c:tickLblPos val="none"/>
        <c:crossAx val="1287308864"/>
        <c:crosses val="autoZero"/>
        <c:auto val="1"/>
        <c:lblOffset val="100"/>
        <c:baseTimeUnit val="years"/>
      </c:dateAx>
      <c:valAx>
        <c:axId val="12873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8733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J82" sqref="BJ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幕別町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26273</v>
      </c>
      <c r="AM8" s="37"/>
      <c r="AN8" s="37"/>
      <c r="AO8" s="37"/>
      <c r="AP8" s="37"/>
      <c r="AQ8" s="37"/>
      <c r="AR8" s="37"/>
      <c r="AS8" s="37"/>
      <c r="AT8" s="38">
        <f>データ!$S$6</f>
        <v>477.64</v>
      </c>
      <c r="AU8" s="38"/>
      <c r="AV8" s="38"/>
      <c r="AW8" s="38"/>
      <c r="AX8" s="38"/>
      <c r="AY8" s="38"/>
      <c r="AZ8" s="38"/>
      <c r="BA8" s="38"/>
      <c r="BB8" s="38">
        <f>データ!$T$6</f>
        <v>55.01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9.3800000000000008</v>
      </c>
      <c r="Q10" s="38"/>
      <c r="R10" s="38"/>
      <c r="S10" s="38"/>
      <c r="T10" s="38"/>
      <c r="U10" s="38"/>
      <c r="V10" s="38"/>
      <c r="W10" s="37">
        <f>データ!$Q$6</f>
        <v>4479</v>
      </c>
      <c r="X10" s="37"/>
      <c r="Y10" s="37"/>
      <c r="Z10" s="37"/>
      <c r="AA10" s="37"/>
      <c r="AB10" s="37"/>
      <c r="AC10" s="37"/>
      <c r="AD10" s="2"/>
      <c r="AE10" s="2"/>
      <c r="AF10" s="2"/>
      <c r="AG10" s="2"/>
      <c r="AH10" s="2"/>
      <c r="AI10" s="2"/>
      <c r="AJ10" s="2"/>
      <c r="AK10" s="2"/>
      <c r="AL10" s="37">
        <f>データ!$U$6</f>
        <v>2450</v>
      </c>
      <c r="AM10" s="37"/>
      <c r="AN10" s="37"/>
      <c r="AO10" s="37"/>
      <c r="AP10" s="37"/>
      <c r="AQ10" s="37"/>
      <c r="AR10" s="37"/>
      <c r="AS10" s="37"/>
      <c r="AT10" s="38">
        <f>データ!$V$6</f>
        <v>271</v>
      </c>
      <c r="AU10" s="38"/>
      <c r="AV10" s="38"/>
      <c r="AW10" s="38"/>
      <c r="AX10" s="38"/>
      <c r="AY10" s="38"/>
      <c r="AZ10" s="38"/>
      <c r="BA10" s="38"/>
      <c r="BB10" s="38">
        <f>データ!$W$6</f>
        <v>9.0399999999999991</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Hazf1JF9W/xuUjFWrb3ralbSfNd2qgaysW6qDX+ZmMQ3oTqxN1JA4x7MWeJpPnrf61HIO1eEpI56xaE9RQeT6Q==" saltValue="IV9+2I2gDquONKuGGJ5XK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x14ac:dyDescent="0.15">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x14ac:dyDescent="0.15">
      <c r="A6" s="15" t="s">
        <v>94</v>
      </c>
      <c r="B6" s="20">
        <f>B7</f>
        <v>2021</v>
      </c>
      <c r="C6" s="20">
        <f t="shared" ref="C6:W6" si="3">C7</f>
        <v>16438</v>
      </c>
      <c r="D6" s="20">
        <f t="shared" si="3"/>
        <v>47</v>
      </c>
      <c r="E6" s="20">
        <f t="shared" si="3"/>
        <v>1</v>
      </c>
      <c r="F6" s="20">
        <f t="shared" si="3"/>
        <v>0</v>
      </c>
      <c r="G6" s="20">
        <f t="shared" si="3"/>
        <v>0</v>
      </c>
      <c r="H6" s="20" t="str">
        <f t="shared" si="3"/>
        <v>北海道　幕別町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9.3800000000000008</v>
      </c>
      <c r="Q6" s="21">
        <f t="shared" si="3"/>
        <v>4479</v>
      </c>
      <c r="R6" s="21">
        <f t="shared" si="3"/>
        <v>26273</v>
      </c>
      <c r="S6" s="21">
        <f t="shared" si="3"/>
        <v>477.64</v>
      </c>
      <c r="T6" s="21">
        <f t="shared" si="3"/>
        <v>55.01</v>
      </c>
      <c r="U6" s="21">
        <f t="shared" si="3"/>
        <v>2450</v>
      </c>
      <c r="V6" s="21">
        <f t="shared" si="3"/>
        <v>271</v>
      </c>
      <c r="W6" s="21">
        <f t="shared" si="3"/>
        <v>9.0399999999999991</v>
      </c>
      <c r="X6" s="22">
        <f>IF(X7="",NA(),X7)</f>
        <v>44.13</v>
      </c>
      <c r="Y6" s="22">
        <f t="shared" ref="Y6:AG6" si="4">IF(Y7="",NA(),Y7)</f>
        <v>42.68</v>
      </c>
      <c r="Z6" s="22">
        <f t="shared" si="4"/>
        <v>39.57</v>
      </c>
      <c r="AA6" s="22">
        <f t="shared" si="4"/>
        <v>40.47</v>
      </c>
      <c r="AB6" s="22">
        <f t="shared" si="4"/>
        <v>39.340000000000003</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2178.2600000000002</v>
      </c>
      <c r="BF6" s="22">
        <f t="shared" ref="BF6:BN6" si="7">IF(BF7="",NA(),BF7)</f>
        <v>2077.1999999999998</v>
      </c>
      <c r="BG6" s="22">
        <f t="shared" si="7"/>
        <v>2010.06</v>
      </c>
      <c r="BH6" s="22">
        <f t="shared" si="7"/>
        <v>1922.31</v>
      </c>
      <c r="BI6" s="22">
        <f t="shared" si="7"/>
        <v>1840.58</v>
      </c>
      <c r="BJ6" s="22">
        <f t="shared" si="7"/>
        <v>1061.58</v>
      </c>
      <c r="BK6" s="22">
        <f t="shared" si="7"/>
        <v>1007.7</v>
      </c>
      <c r="BL6" s="22">
        <f t="shared" si="7"/>
        <v>1018.52</v>
      </c>
      <c r="BM6" s="22">
        <f t="shared" si="7"/>
        <v>949.61</v>
      </c>
      <c r="BN6" s="22">
        <f t="shared" si="7"/>
        <v>918.84</v>
      </c>
      <c r="BO6" s="21" t="str">
        <f>IF(BO7="","",IF(BO7="-","【-】","【"&amp;SUBSTITUTE(TEXT(BO7,"#,##0.00"),"-","△")&amp;"】"))</f>
        <v>【940.88】</v>
      </c>
      <c r="BP6" s="22">
        <f>IF(BP7="",NA(),BP7)</f>
        <v>35.25</v>
      </c>
      <c r="BQ6" s="22">
        <f t="shared" ref="BQ6:BY6" si="8">IF(BQ7="",NA(),BQ7)</f>
        <v>36.64</v>
      </c>
      <c r="BR6" s="22">
        <f t="shared" si="8"/>
        <v>36.369999999999997</v>
      </c>
      <c r="BS6" s="22">
        <f t="shared" si="8"/>
        <v>34.909999999999997</v>
      </c>
      <c r="BT6" s="22">
        <f t="shared" si="8"/>
        <v>33.28</v>
      </c>
      <c r="BU6" s="22">
        <f t="shared" si="8"/>
        <v>58.52</v>
      </c>
      <c r="BV6" s="22">
        <f t="shared" si="8"/>
        <v>59.22</v>
      </c>
      <c r="BW6" s="22">
        <f t="shared" si="8"/>
        <v>58.79</v>
      </c>
      <c r="BX6" s="22">
        <f t="shared" si="8"/>
        <v>58.41</v>
      </c>
      <c r="BY6" s="22">
        <f t="shared" si="8"/>
        <v>58.27</v>
      </c>
      <c r="BZ6" s="21" t="str">
        <f>IF(BZ7="","",IF(BZ7="-","【-】","【"&amp;SUBSTITUTE(TEXT(BZ7,"#,##0.00"),"-","△")&amp;"】"))</f>
        <v>【54.59】</v>
      </c>
      <c r="CA6" s="22">
        <f>IF(CA7="",NA(),CA7)</f>
        <v>449.42</v>
      </c>
      <c r="CB6" s="22">
        <f t="shared" ref="CB6:CJ6" si="9">IF(CB7="",NA(),CB7)</f>
        <v>433.66</v>
      </c>
      <c r="CC6" s="22">
        <f t="shared" si="9"/>
        <v>434.6</v>
      </c>
      <c r="CD6" s="22">
        <f t="shared" si="9"/>
        <v>454.13</v>
      </c>
      <c r="CE6" s="22">
        <f t="shared" si="9"/>
        <v>474.88</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56.21</v>
      </c>
      <c r="CM6" s="22">
        <f t="shared" ref="CM6:CU6" si="10">IF(CM7="",NA(),CM7)</f>
        <v>50.11</v>
      </c>
      <c r="CN6" s="22">
        <f t="shared" si="10"/>
        <v>49.28</v>
      </c>
      <c r="CO6" s="22">
        <f t="shared" si="10"/>
        <v>52.6</v>
      </c>
      <c r="CP6" s="22">
        <f t="shared" si="10"/>
        <v>56.96</v>
      </c>
      <c r="CQ6" s="22">
        <f t="shared" si="10"/>
        <v>57.3</v>
      </c>
      <c r="CR6" s="22">
        <f t="shared" si="10"/>
        <v>56.76</v>
      </c>
      <c r="CS6" s="22">
        <f t="shared" si="10"/>
        <v>56.04</v>
      </c>
      <c r="CT6" s="22">
        <f t="shared" si="10"/>
        <v>58.52</v>
      </c>
      <c r="CU6" s="22">
        <f t="shared" si="10"/>
        <v>58.88</v>
      </c>
      <c r="CV6" s="21" t="str">
        <f>IF(CV7="","",IF(CV7="-","【-】","【"&amp;SUBSTITUTE(TEXT(CV7,"#,##0.00"),"-","△")&amp;"】"))</f>
        <v>【56.42】</v>
      </c>
      <c r="CW6" s="22">
        <f>IF(CW7="",NA(),CW7)</f>
        <v>86.76</v>
      </c>
      <c r="CX6" s="22">
        <f t="shared" ref="CX6:DF6" si="11">IF(CX7="",NA(),CX7)</f>
        <v>89.76</v>
      </c>
      <c r="CY6" s="22">
        <f t="shared" si="11"/>
        <v>87.13</v>
      </c>
      <c r="CZ6" s="22">
        <f t="shared" si="11"/>
        <v>86.47</v>
      </c>
      <c r="DA6" s="22">
        <f t="shared" si="11"/>
        <v>80.64</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0.09</v>
      </c>
      <c r="EE6" s="22">
        <f t="shared" ref="EE6:EM6" si="14">IF(EE7="",NA(),EE7)</f>
        <v>0.35</v>
      </c>
      <c r="EF6" s="22">
        <f t="shared" si="14"/>
        <v>0.71</v>
      </c>
      <c r="EG6" s="22">
        <f t="shared" si="14"/>
        <v>0.28999999999999998</v>
      </c>
      <c r="EH6" s="22">
        <f t="shared" si="14"/>
        <v>0.3</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16438</v>
      </c>
      <c r="D7" s="24">
        <v>47</v>
      </c>
      <c r="E7" s="24">
        <v>1</v>
      </c>
      <c r="F7" s="24">
        <v>0</v>
      </c>
      <c r="G7" s="24">
        <v>0</v>
      </c>
      <c r="H7" s="24" t="s">
        <v>95</v>
      </c>
      <c r="I7" s="24" t="s">
        <v>96</v>
      </c>
      <c r="J7" s="24" t="s">
        <v>97</v>
      </c>
      <c r="K7" s="24" t="s">
        <v>98</v>
      </c>
      <c r="L7" s="24" t="s">
        <v>99</v>
      </c>
      <c r="M7" s="24" t="s">
        <v>100</v>
      </c>
      <c r="N7" s="25" t="s">
        <v>101</v>
      </c>
      <c r="O7" s="25" t="s">
        <v>102</v>
      </c>
      <c r="P7" s="25">
        <v>9.3800000000000008</v>
      </c>
      <c r="Q7" s="25">
        <v>4479</v>
      </c>
      <c r="R7" s="25">
        <v>26273</v>
      </c>
      <c r="S7" s="25">
        <v>477.64</v>
      </c>
      <c r="T7" s="25">
        <v>55.01</v>
      </c>
      <c r="U7" s="25">
        <v>2450</v>
      </c>
      <c r="V7" s="25">
        <v>271</v>
      </c>
      <c r="W7" s="25">
        <v>9.0399999999999991</v>
      </c>
      <c r="X7" s="25">
        <v>44.13</v>
      </c>
      <c r="Y7" s="25">
        <v>42.68</v>
      </c>
      <c r="Z7" s="25">
        <v>39.57</v>
      </c>
      <c r="AA7" s="25">
        <v>40.47</v>
      </c>
      <c r="AB7" s="25">
        <v>39.340000000000003</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2178.2600000000002</v>
      </c>
      <c r="BF7" s="25">
        <v>2077.1999999999998</v>
      </c>
      <c r="BG7" s="25">
        <v>2010.06</v>
      </c>
      <c r="BH7" s="25">
        <v>1922.31</v>
      </c>
      <c r="BI7" s="25">
        <v>1840.58</v>
      </c>
      <c r="BJ7" s="25">
        <v>1061.58</v>
      </c>
      <c r="BK7" s="25">
        <v>1007.7</v>
      </c>
      <c r="BL7" s="25">
        <v>1018.52</v>
      </c>
      <c r="BM7" s="25">
        <v>949.61</v>
      </c>
      <c r="BN7" s="25">
        <v>918.84</v>
      </c>
      <c r="BO7" s="25">
        <v>940.88</v>
      </c>
      <c r="BP7" s="25">
        <v>35.25</v>
      </c>
      <c r="BQ7" s="25">
        <v>36.64</v>
      </c>
      <c r="BR7" s="25">
        <v>36.369999999999997</v>
      </c>
      <c r="BS7" s="25">
        <v>34.909999999999997</v>
      </c>
      <c r="BT7" s="25">
        <v>33.28</v>
      </c>
      <c r="BU7" s="25">
        <v>58.52</v>
      </c>
      <c r="BV7" s="25">
        <v>59.22</v>
      </c>
      <c r="BW7" s="25">
        <v>58.79</v>
      </c>
      <c r="BX7" s="25">
        <v>58.41</v>
      </c>
      <c r="BY7" s="25">
        <v>58.27</v>
      </c>
      <c r="BZ7" s="25">
        <v>54.59</v>
      </c>
      <c r="CA7" s="25">
        <v>449.42</v>
      </c>
      <c r="CB7" s="25">
        <v>433.66</v>
      </c>
      <c r="CC7" s="25">
        <v>434.6</v>
      </c>
      <c r="CD7" s="25">
        <v>454.13</v>
      </c>
      <c r="CE7" s="25">
        <v>474.88</v>
      </c>
      <c r="CF7" s="25">
        <v>296.3</v>
      </c>
      <c r="CG7" s="25">
        <v>292.89999999999998</v>
      </c>
      <c r="CH7" s="25">
        <v>298.25</v>
      </c>
      <c r="CI7" s="25">
        <v>303.27999999999997</v>
      </c>
      <c r="CJ7" s="25">
        <v>303.81</v>
      </c>
      <c r="CK7" s="25">
        <v>301.2</v>
      </c>
      <c r="CL7" s="25">
        <v>56.21</v>
      </c>
      <c r="CM7" s="25">
        <v>50.11</v>
      </c>
      <c r="CN7" s="25">
        <v>49.28</v>
      </c>
      <c r="CO7" s="25">
        <v>52.6</v>
      </c>
      <c r="CP7" s="25">
        <v>56.96</v>
      </c>
      <c r="CQ7" s="25">
        <v>57.3</v>
      </c>
      <c r="CR7" s="25">
        <v>56.76</v>
      </c>
      <c r="CS7" s="25">
        <v>56.04</v>
      </c>
      <c r="CT7" s="25">
        <v>58.52</v>
      </c>
      <c r="CU7" s="25">
        <v>58.88</v>
      </c>
      <c r="CV7" s="25">
        <v>56.42</v>
      </c>
      <c r="CW7" s="25">
        <v>86.76</v>
      </c>
      <c r="CX7" s="25">
        <v>89.76</v>
      </c>
      <c r="CY7" s="25">
        <v>87.13</v>
      </c>
      <c r="CZ7" s="25">
        <v>86.47</v>
      </c>
      <c r="DA7" s="25">
        <v>80.64</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0.09</v>
      </c>
      <c r="EE7" s="25">
        <v>0.35</v>
      </c>
      <c r="EF7" s="25">
        <v>0.71</v>
      </c>
      <c r="EG7" s="25">
        <v>0.28999999999999998</v>
      </c>
      <c r="EH7" s="25">
        <v>0.3</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108</v>
      </c>
    </row>
    <row r="12" spans="1:144" x14ac:dyDescent="0.15">
      <c r="B12">
        <v>1</v>
      </c>
      <c r="C12">
        <v>1</v>
      </c>
      <c r="D12">
        <v>1</v>
      </c>
      <c r="E12">
        <v>2</v>
      </c>
      <c r="F12">
        <v>3</v>
      </c>
      <c r="G12" t="s">
        <v>109</v>
      </c>
    </row>
    <row r="13" spans="1:144" x14ac:dyDescent="0.15">
      <c r="B13" t="s">
        <v>110</v>
      </c>
      <c r="C13" t="s">
        <v>111</v>
      </c>
      <c r="D13" t="s">
        <v>112</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三坂 哲史</cp:lastModifiedBy>
  <cp:lastPrinted>2023-01-19T09:55:31Z</cp:lastPrinted>
  <dcterms:created xsi:type="dcterms:W3CDTF">2022-12-01T01:08:42Z</dcterms:created>
  <dcterms:modified xsi:type="dcterms:W3CDTF">2024-02-28T04:27:50Z</dcterms:modified>
  <cp:category/>
</cp:coreProperties>
</file>