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C:\Users\s.misaka\Desktop\経営比較分析表\"/>
    </mc:Choice>
  </mc:AlternateContent>
  <workbookProtection workbookAlgorithmName="SHA-512" workbookHashValue="jOqJ6aKXqBuRQ/S3VPZwgt9GAQqIOAFwg0TpIVdTPPgTFUKH+dDmGUKQeXgeOSDLptI0JKi725MIq1EIINHiNg==" workbookSaltValue="0bUhPGoBYjNmLmqFJffnyw==" workbookSpinCount="100000" lockStructure="1"/>
  <bookViews>
    <workbookView xWindow="0" yWindow="0" windowWidth="25200" windowHeight="12000"/>
  </bookViews>
  <sheets>
    <sheet name="法適用_水道事業" sheetId="4" r:id="rId1"/>
    <sheet name="データ" sheetId="5" state="hidden" r:id="rId2"/>
  </sheets>
  <calcPr calcId="162913"/>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BB10" i="4"/>
  <c r="AT10" i="4"/>
  <c r="AL10" i="4"/>
  <c r="I10" i="4"/>
  <c r="B10" i="4"/>
  <c r="BB8" i="4"/>
  <c r="AT8" i="4"/>
  <c r="AL8" i="4"/>
  <c r="AD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<sst xmlns="http://schemas.openxmlformats.org/spreadsheetml/2006/main" count="228" uniqueCount="114">
  <si>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</si>
  <si>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</si>
  <si>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</si>
  <si>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</si>
  <si>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</si>
  <si>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</si>
  <si>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</si>
  <si>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</si>
  <si>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</si>
  <si>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</si>
  <si>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</si>
  <si>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</si>
  <si>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</si>
  <si>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</si>
  <si>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</si>
  <si>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</si>
  <si>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</si>
  <si>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</si>
  <si>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</si>
  <si>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</si>
  <si>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</si>
  <si>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</si>
  <si>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</si>
  <si>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</si>
  <si>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</si>
  <si>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</si>
  <si>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</si>
  <si>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</si>
  <si>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</si>
  <si>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</si>
  <si>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</si>
  <si>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</si>
  <si>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</si>
  <si>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</si>
  <si>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</si>
  <si>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</si>
  <si>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</si>
  <si>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</si>
  <si>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</si>
  <si>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</si>
  <si>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</si>
  <si>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</si>
  <si>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</si>
  <si>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</si>
  <si>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</si>
  <si>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</si>
  <si>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</si>
  <si>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</si>
  <si>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</si>
  <si>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</si>
  <si>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</si>
  <si>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</si>
  <si>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</si>
  <si>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</si>
  <si>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</si>
  <si>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</si>
  <si>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</si>
  <si>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</si>
  <si>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</si>
  <si>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</si>
  <si>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</si>
  <si>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</si>
  <si>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</si>
  <si>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</si>
  <si>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</si>
  <si>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</si>
  <si>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</si>
  <si>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</si>
  <si>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</si>
  <si>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</si>
  <si>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</si>
  <si>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</si>
  <si>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</si>
  <si>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</si>
  <si>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</si>
  <si>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</si>
  <si>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</si>
  <si>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</si>
  <si>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</si>
  <si>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</si>
  <si>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</si>
  <si>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</si>
  <si>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</si>
  <si>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</si>
  <si>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</si>
  <si>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</si>
  <si>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</si>
  <si>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</si>
  <si>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</si>
  <si>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</si>
  <si>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</si>
  <si>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</si>
  <si>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</si>
  <si>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</si>
  <si>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</si>
  <si>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</si>
  <si>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</si>
  <si>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</si>
  <si>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</si>
  <si>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</si>
  <si>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</si>
  <si>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</si>
  <si>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</si>
  <si>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</si>
  <si>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</si>
  <si>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</si>
  <si>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</si>
  <si>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</si>
  <si>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</si>
  <si>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</si>
  <si>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</si>
  <si>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有形固定資産減価償却率や管路経年化率が、類似団体平均値を上回るペースで上昇しており、必要な更新投資や老朽化対策、投資のあり方について検討する必要があると考えている。</t>
    <phoneticPr fontId="4"/>
  </si>
  <si>
    <t xml:space="preserve"> 経常収支比率及び料金回収率ともに指標が100％以上であることから、維持管理費や支払利息等の費用を給水収益によって賄えており、健全な経営状況にあるといえる。
 また、企業債残高対給水収益比率については、企業債の適切な借入れと計画的な償還により、企業債残高は減少傾向となっており、類似団体との比較においても低い状況となっていることから、当町の給水収益に対して、過大な投資規模とはなっていない。
有収率については、定期的な漏水調査や配水区域における夜間流量の変化に注視するなどして、速やかな対応に取り組んでおり、年間有収率89.18％と対前年比0.6ポイントの増となった。
　今後も漏水調査を継続し、漏水の早期発見や修理に努め、有収率の向上を図る。
</t>
    <rPh sb="205" eb="208">
      <t>テイキテキ</t>
    </rPh>
    <rPh sb="214" eb="216">
      <t>ハイスイ</t>
    </rPh>
    <rPh sb="216" eb="218">
      <t>クイキ</t>
    </rPh>
    <rPh sb="222" eb="224">
      <t>ヤカン</t>
    </rPh>
    <rPh sb="224" eb="226">
      <t>リュウリョウ</t>
    </rPh>
    <rPh sb="227" eb="229">
      <t>ヘンカ</t>
    </rPh>
    <rPh sb="230" eb="232">
      <t>チュウシ</t>
    </rPh>
    <rPh sb="239" eb="240">
      <t>スミ</t>
    </rPh>
    <rPh sb="243" eb="245">
      <t>タイオウ</t>
    </rPh>
    <rPh sb="246" eb="247">
      <t>ト</t>
    </rPh>
    <rPh sb="248" eb="249">
      <t>ク</t>
    </rPh>
    <rPh sb="309" eb="310">
      <t>ツト</t>
    </rPh>
    <phoneticPr fontId="4"/>
  </si>
  <si>
    <t>　今後は、人口減少に伴い料金収入が減少する一方で、耐用年数に達し更新時期を迎える管路の増加が見込まれ、厳しい経営状況となることが想定されるため、引き続き、漏水調査により有収率の向上に努め、健全な運営を図っていくとともに、アセットマネジメントの充実を図り、効率的で効果的な更新を進めていく。</t>
    <rPh sb="12" eb="14">
      <t>リョウキン</t>
    </rPh>
    <rPh sb="14" eb="16">
      <t>シュウニュウ</t>
    </rPh>
    <rPh sb="21" eb="23">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</si>
</sst>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7.0000000000000007E-2</c:v>
                </c:pt>
                <c:pt idx="1">
                  <c:v>0.28999999999999998</c:v>
                </c:pt>
                <c:pt idx="2">
                  <c:v>0.66</c:v>
                </c:pt>
                <c:pt idx="3">
                  <c:v>0.97</c:v>
                </c:pt>
                <c:pt idx="4">
                  <c:v>1.23</c:v>
                </c:pt>
              </c:numCache>
            </c:numRef>
          </c:val>
          <c:extLst>
            <c:ext xmlns:c16="http://schemas.microsoft.com/office/drawing/2014/chart" uri="{C3380CC4-5D6E-409C-BE32-E72D297353CC}">
              <c16:uniqueId val="{00000000-572C-40AC-9A30-94ED197AFA86}"/>
            </c:ext>
          </c:extLst>
        </c:ser>
        <c:dLbls>
          <c:showLegendKey val="0"/>
          <c:showVal val="0"/>
          <c:showCatName val="0"/>
          <c:showSerName val="0"/>
          <c:showPercent val="0"/>
          <c:showBubbleSize val="0"/>
        </c:dLbls>
        <c:gapWidth val="150"/>
        <c:axId val="246141064"/>
        <c:axId val="24629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572C-40AC-9A30-94ED197AFA86}"/>
            </c:ext>
          </c:extLst>
        </c:ser>
        <c:dLbls>
          <c:showLegendKey val="0"/>
          <c:showVal val="0"/>
          <c:showCatName val="0"/>
          <c:showSerName val="0"/>
          <c:showPercent val="0"/>
          <c:showBubbleSize val="0"/>
        </c:dLbls>
        <c:marker val="1"/>
        <c:smooth val="0"/>
        <c:axId val="246141064"/>
        <c:axId val="246291944"/>
      </c:lineChart>
      <c:dateAx>
        <c:axId val="246141064"/>
        <c:scaling>
          <c:orientation val="minMax"/>
        </c:scaling>
        <c:delete val="1"/>
        <c:axPos val="b"/>
        <c:numFmt formatCode="&quot;R&quot;yy" sourceLinked="1"/>
        <c:majorTickMark val="none"/>
        <c:minorTickMark val="none"/>
        <c:tickLblPos val="none"/>
        <c:crossAx val="246291944"/>
        <c:crosses val="autoZero"/>
        <c:auto val="1"/>
        <c:lblOffset val="100"/>
        <c:baseTimeUnit val="years"/>
      </c:dateAx>
      <c:valAx>
        <c:axId val="24629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4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65.5</c:v>
                </c:pt>
                <c:pt idx="1">
                  <c:v>66.75</c:v>
                </c:pt>
                <c:pt idx="2">
                  <c:v>65.45</c:v>
                </c:pt>
                <c:pt idx="3">
                  <c:v>63.72</c:v>
                </c:pt>
                <c:pt idx="4">
                  <c:v>62.43</c:v>
                </c:pt>
              </c:numCache>
            </c:numRef>
          </c:val>
          <c:extLst>
            <c:ext xmlns:c16="http://schemas.microsoft.com/office/drawing/2014/chart" uri="{C3380CC4-5D6E-409C-BE32-E72D297353CC}">
              <c16:uniqueId val="{00000000-92D1-4DF9-81A0-AD0F5B41828E}"/>
            </c:ext>
          </c:extLst>
        </c:ser>
        <c:dLbls>
          <c:showLegendKey val="0"/>
          <c:showVal val="0"/>
          <c:showCatName val="0"/>
          <c:showSerName val="0"/>
          <c:showPercent val="0"/>
          <c:showBubbleSize val="0"/>
        </c:dLbls>
        <c:gapWidth val="150"/>
        <c:axId val="247331512"/>
        <c:axId val="2473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2D1-4DF9-81A0-AD0F5B41828E}"/>
            </c:ext>
          </c:extLst>
        </c:ser>
        <c:dLbls>
          <c:showLegendKey val="0"/>
          <c:showVal val="0"/>
          <c:showCatName val="0"/>
          <c:showSerName val="0"/>
          <c:showPercent val="0"/>
          <c:showBubbleSize val="0"/>
        </c:dLbls>
        <c:marker val="1"/>
        <c:smooth val="0"/>
        <c:axId val="247331512"/>
        <c:axId val="247331904"/>
      </c:lineChart>
      <c:dateAx>
        <c:axId val="247331512"/>
        <c:scaling>
          <c:orientation val="minMax"/>
        </c:scaling>
        <c:delete val="1"/>
        <c:axPos val="b"/>
        <c:numFmt formatCode="&quot;R&quot;yy" sourceLinked="1"/>
        <c:majorTickMark val="none"/>
        <c:minorTickMark val="none"/>
        <c:tickLblPos val="none"/>
        <c:crossAx val="247331904"/>
        <c:crosses val="autoZero"/>
        <c:auto val="1"/>
        <c:lblOffset val="100"/>
        <c:baseTimeUnit val="years"/>
      </c:dateAx>
      <c:valAx>
        <c:axId val="2473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84.91</c:v>
                </c:pt>
                <c:pt idx="1">
                  <c:v>86</c:v>
                </c:pt>
                <c:pt idx="2">
                  <c:v>87</c:v>
                </c:pt>
                <c:pt idx="3">
                  <c:v>88.56</c:v>
                </c:pt>
                <c:pt idx="4">
                  <c:v>89.18</c:v>
                </c:pt>
              </c:numCache>
            </c:numRef>
          </c:val>
          <c:extLst>
            <c:ext xmlns:c16="http://schemas.microsoft.com/office/drawing/2014/chart" uri="{C3380CC4-5D6E-409C-BE32-E72D297353CC}">
              <c16:uniqueId val="{00000000-AE64-442B-A0AF-9DFB7BE27388}"/>
            </c:ext>
          </c:extLst>
        </c:ser>
        <c:dLbls>
          <c:showLegendKey val="0"/>
          <c:showVal val="0"/>
          <c:showCatName val="0"/>
          <c:showSerName val="0"/>
          <c:showPercent val="0"/>
          <c:showBubbleSize val="0"/>
        </c:dLbls>
        <c:gapWidth val="150"/>
        <c:axId val="247139688"/>
        <c:axId val="24714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AE64-442B-A0AF-9DFB7BE27388}"/>
            </c:ext>
          </c:extLst>
        </c:ser>
        <c:dLbls>
          <c:showLegendKey val="0"/>
          <c:showVal val="0"/>
          <c:showCatName val="0"/>
          <c:showSerName val="0"/>
          <c:showPercent val="0"/>
          <c:showBubbleSize val="0"/>
        </c:dLbls>
        <c:marker val="1"/>
        <c:smooth val="0"/>
        <c:axId val="247139688"/>
        <c:axId val="247140080"/>
      </c:lineChart>
      <c:dateAx>
        <c:axId val="247139688"/>
        <c:scaling>
          <c:orientation val="minMax"/>
        </c:scaling>
        <c:delete val="1"/>
        <c:axPos val="b"/>
        <c:numFmt formatCode="&quot;R&quot;yy" sourceLinked="1"/>
        <c:majorTickMark val="none"/>
        <c:minorTickMark val="none"/>
        <c:tickLblPos val="none"/>
        <c:crossAx val="247140080"/>
        <c:crosses val="autoZero"/>
        <c:auto val="1"/>
        <c:lblOffset val="100"/>
        <c:baseTimeUnit val="years"/>
      </c:dateAx>
      <c:valAx>
        <c:axId val="24714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3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105.34</c:v>
                </c:pt>
                <c:pt idx="1">
                  <c:v>112.94</c:v>
                </c:pt>
                <c:pt idx="2">
                  <c:v>112.69</c:v>
                </c:pt>
                <c:pt idx="3">
                  <c:v>112.18</c:v>
                </c:pt>
                <c:pt idx="4">
                  <c:v>105.67</c:v>
                </c:pt>
              </c:numCache>
            </c:numRef>
          </c:val>
          <c:extLst>
            <c:ext xmlns:c16="http://schemas.microsoft.com/office/drawing/2014/chart" uri="{C3380CC4-5D6E-409C-BE32-E72D297353CC}">
              <c16:uniqueId val="{00000000-1424-46B4-8E42-393F86BDB5CB}"/>
            </c:ext>
          </c:extLst>
        </c:ser>
        <c:dLbls>
          <c:showLegendKey val="0"/>
          <c:showVal val="0"/>
          <c:showCatName val="0"/>
          <c:showSerName val="0"/>
          <c:showPercent val="0"/>
          <c:showBubbleSize val="0"/>
        </c:dLbls>
        <c:gapWidth val="150"/>
        <c:axId val="246693400"/>
        <c:axId val="24672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1424-46B4-8E42-393F86BDB5CB}"/>
            </c:ext>
          </c:extLst>
        </c:ser>
        <c:dLbls>
          <c:showLegendKey val="0"/>
          <c:showVal val="0"/>
          <c:showCatName val="0"/>
          <c:showSerName val="0"/>
          <c:showPercent val="0"/>
          <c:showBubbleSize val="0"/>
        </c:dLbls>
        <c:marker val="1"/>
        <c:smooth val="0"/>
        <c:axId val="246693400"/>
        <c:axId val="246723288"/>
      </c:lineChart>
      <c:dateAx>
        <c:axId val="246693400"/>
        <c:scaling>
          <c:orientation val="minMax"/>
        </c:scaling>
        <c:delete val="1"/>
        <c:axPos val="b"/>
        <c:numFmt formatCode="&quot;R&quot;yy" sourceLinked="1"/>
        <c:majorTickMark val="none"/>
        <c:minorTickMark val="none"/>
        <c:tickLblPos val="none"/>
        <c:crossAx val="246723288"/>
        <c:crosses val="autoZero"/>
        <c:auto val="1"/>
        <c:lblOffset val="100"/>
        <c:baseTimeUnit val="years"/>
      </c:dateAx>
      <c:valAx>
        <c:axId val="246723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69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51.82</c:v>
                </c:pt>
                <c:pt idx="1">
                  <c:v>53.06</c:v>
                </c:pt>
                <c:pt idx="2">
                  <c:v>54.21</c:v>
                </c:pt>
                <c:pt idx="3">
                  <c:v>53.95</c:v>
                </c:pt>
                <c:pt idx="4">
                  <c:v>54.74</c:v>
                </c:pt>
              </c:numCache>
            </c:numRef>
          </c:val>
          <c:extLst>
            <c:ext xmlns:c16="http://schemas.microsoft.com/office/drawing/2014/chart" uri="{C3380CC4-5D6E-409C-BE32-E72D297353CC}">
              <c16:uniqueId val="{00000000-3382-4F55-9C0B-ECDC3EA13A04}"/>
            </c:ext>
          </c:extLst>
        </c:ser>
        <c:dLbls>
          <c:showLegendKey val="0"/>
          <c:showVal val="0"/>
          <c:showCatName val="0"/>
          <c:showSerName val="0"/>
          <c:showPercent val="0"/>
          <c:showBubbleSize val="0"/>
        </c:dLbls>
        <c:gapWidth val="150"/>
        <c:axId val="246769152"/>
        <c:axId val="2467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3382-4F55-9C0B-ECDC3EA13A04}"/>
            </c:ext>
          </c:extLst>
        </c:ser>
        <c:dLbls>
          <c:showLegendKey val="0"/>
          <c:showVal val="0"/>
          <c:showCatName val="0"/>
          <c:showSerName val="0"/>
          <c:showPercent val="0"/>
          <c:showBubbleSize val="0"/>
        </c:dLbls>
        <c:marker val="1"/>
        <c:smooth val="0"/>
        <c:axId val="246769152"/>
        <c:axId val="246769536"/>
      </c:lineChart>
      <c:dateAx>
        <c:axId val="246769152"/>
        <c:scaling>
          <c:orientation val="minMax"/>
        </c:scaling>
        <c:delete val="1"/>
        <c:axPos val="b"/>
        <c:numFmt formatCode="&quot;R&quot;yy" sourceLinked="1"/>
        <c:majorTickMark val="none"/>
        <c:minorTickMark val="none"/>
        <c:tickLblPos val="none"/>
        <c:crossAx val="246769536"/>
        <c:crosses val="autoZero"/>
        <c:auto val="1"/>
        <c:lblOffset val="100"/>
        <c:baseTimeUnit val="years"/>
      </c:dateAx>
      <c:valAx>
        <c:axId val="2467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8.5</c:v>
                </c:pt>
                <c:pt idx="1">
                  <c:v>14.83</c:v>
                </c:pt>
                <c:pt idx="2">
                  <c:v>16.989999999999998</c:v>
                </c:pt>
                <c:pt idx="3">
                  <c:v>20.62</c:v>
                </c:pt>
                <c:pt idx="4">
                  <c:v>21.47</c:v>
                </c:pt>
              </c:numCache>
            </c:numRef>
          </c:val>
          <c:extLst>
            <c:ext xmlns:c16="http://schemas.microsoft.com/office/drawing/2014/chart" uri="{C3380CC4-5D6E-409C-BE32-E72D297353CC}">
              <c16:uniqueId val="{00000000-867A-46A4-B37B-68B8928B4FB8}"/>
            </c:ext>
          </c:extLst>
        </c:ser>
        <c:dLbls>
          <c:showLegendKey val="0"/>
          <c:showVal val="0"/>
          <c:showCatName val="0"/>
          <c:showSerName val="0"/>
          <c:showPercent val="0"/>
          <c:showBubbleSize val="0"/>
        </c:dLbls>
        <c:gapWidth val="150"/>
        <c:axId val="246331824"/>
        <c:axId val="24633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67A-46A4-B37B-68B8928B4FB8}"/>
            </c:ext>
          </c:extLst>
        </c:ser>
        <c:dLbls>
          <c:showLegendKey val="0"/>
          <c:showVal val="0"/>
          <c:showCatName val="0"/>
          <c:showSerName val="0"/>
          <c:showPercent val="0"/>
          <c:showBubbleSize val="0"/>
        </c:dLbls>
        <c:marker val="1"/>
        <c:smooth val="0"/>
        <c:axId val="246331824"/>
        <c:axId val="246332216"/>
      </c:lineChart>
      <c:dateAx>
        <c:axId val="246331824"/>
        <c:scaling>
          <c:orientation val="minMax"/>
        </c:scaling>
        <c:delete val="1"/>
        <c:axPos val="b"/>
        <c:numFmt formatCode="&quot;R&quot;yy" sourceLinked="1"/>
        <c:majorTickMark val="none"/>
        <c:minorTickMark val="none"/>
        <c:tickLblPos val="none"/>
        <c:crossAx val="246332216"/>
        <c:crosses val="autoZero"/>
        <c:auto val="1"/>
        <c:lblOffset val="100"/>
        <c:baseTimeUnit val="years"/>
      </c:dateAx>
      <c:valAx>
        <c:axId val="24633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3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41-485B-82AF-59A4A4FC56C8}"/>
            </c:ext>
          </c:extLst>
        </c:ser>
        <c:dLbls>
          <c:showLegendKey val="0"/>
          <c:showVal val="0"/>
          <c:showCatName val="0"/>
          <c:showSerName val="0"/>
          <c:showPercent val="0"/>
          <c:showBubbleSize val="0"/>
        </c:dLbls>
        <c:gapWidth val="150"/>
        <c:axId val="246827840"/>
        <c:axId val="24682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1B41-485B-82AF-59A4A4FC56C8}"/>
            </c:ext>
          </c:extLst>
        </c:ser>
        <c:dLbls>
          <c:showLegendKey val="0"/>
          <c:showVal val="0"/>
          <c:showCatName val="0"/>
          <c:showSerName val="0"/>
          <c:showPercent val="0"/>
          <c:showBubbleSize val="0"/>
        </c:dLbls>
        <c:marker val="1"/>
        <c:smooth val="0"/>
        <c:axId val="246827840"/>
        <c:axId val="246828232"/>
      </c:lineChart>
      <c:dateAx>
        <c:axId val="246827840"/>
        <c:scaling>
          <c:orientation val="minMax"/>
        </c:scaling>
        <c:delete val="1"/>
        <c:axPos val="b"/>
        <c:numFmt formatCode="&quot;R&quot;yy" sourceLinked="1"/>
        <c:majorTickMark val="none"/>
        <c:minorTickMark val="none"/>
        <c:tickLblPos val="none"/>
        <c:crossAx val="246828232"/>
        <c:crosses val="autoZero"/>
        <c:auto val="1"/>
        <c:lblOffset val="100"/>
        <c:baseTimeUnit val="years"/>
      </c:dateAx>
      <c:valAx>
        <c:axId val="24682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8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317.37</c:v>
                </c:pt>
                <c:pt idx="1">
                  <c:v>331.33</c:v>
                </c:pt>
                <c:pt idx="2">
                  <c:v>316.01</c:v>
                </c:pt>
                <c:pt idx="3">
                  <c:v>293.52999999999997</c:v>
                </c:pt>
                <c:pt idx="4">
                  <c:v>314.61</c:v>
                </c:pt>
              </c:numCache>
            </c:numRef>
          </c:val>
          <c:extLst>
            <c:ext xmlns:c16="http://schemas.microsoft.com/office/drawing/2014/chart" uri="{C3380CC4-5D6E-409C-BE32-E72D297353CC}">
              <c16:uniqueId val="{00000000-C343-4928-B8BD-7E7F4CAD2B05}"/>
            </c:ext>
          </c:extLst>
        </c:ser>
        <c:dLbls>
          <c:showLegendKey val="0"/>
          <c:showVal val="0"/>
          <c:showCatName val="0"/>
          <c:showSerName val="0"/>
          <c:showPercent val="0"/>
          <c:showBubbleSize val="0"/>
        </c:dLbls>
        <c:gapWidth val="150"/>
        <c:axId val="246829408"/>
        <c:axId val="24682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C343-4928-B8BD-7E7F4CAD2B05}"/>
            </c:ext>
          </c:extLst>
        </c:ser>
        <c:dLbls>
          <c:showLegendKey val="0"/>
          <c:showVal val="0"/>
          <c:showCatName val="0"/>
          <c:showSerName val="0"/>
          <c:showPercent val="0"/>
          <c:showBubbleSize val="0"/>
        </c:dLbls>
        <c:marker val="1"/>
        <c:smooth val="0"/>
        <c:axId val="246829408"/>
        <c:axId val="246829800"/>
      </c:lineChart>
      <c:dateAx>
        <c:axId val="246829408"/>
        <c:scaling>
          <c:orientation val="minMax"/>
        </c:scaling>
        <c:delete val="1"/>
        <c:axPos val="b"/>
        <c:numFmt formatCode="&quot;R&quot;yy" sourceLinked="1"/>
        <c:majorTickMark val="none"/>
        <c:minorTickMark val="none"/>
        <c:tickLblPos val="none"/>
        <c:crossAx val="246829800"/>
        <c:crosses val="autoZero"/>
        <c:auto val="1"/>
        <c:lblOffset val="100"/>
        <c:baseTimeUnit val="years"/>
      </c:dateAx>
      <c:valAx>
        <c:axId val="246829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8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397.74</c:v>
                </c:pt>
                <c:pt idx="1">
                  <c:v>382.91</c:v>
                </c:pt>
                <c:pt idx="2">
                  <c:v>364.82</c:v>
                </c:pt>
                <c:pt idx="3">
                  <c:v>356.26</c:v>
                </c:pt>
                <c:pt idx="4">
                  <c:v>354.01</c:v>
                </c:pt>
              </c:numCache>
            </c:numRef>
          </c:val>
          <c:extLst>
            <c:ext xmlns:c16="http://schemas.microsoft.com/office/drawing/2014/chart" uri="{C3380CC4-5D6E-409C-BE32-E72D297353CC}">
              <c16:uniqueId val="{00000000-6E3C-4FD3-B439-A2D1CBBDEB75}"/>
            </c:ext>
          </c:extLst>
        </c:ser>
        <c:dLbls>
          <c:showLegendKey val="0"/>
          <c:showVal val="0"/>
          <c:showCatName val="0"/>
          <c:showSerName val="0"/>
          <c:showPercent val="0"/>
          <c:showBubbleSize val="0"/>
        </c:dLbls>
        <c:gapWidth val="150"/>
        <c:axId val="247328768"/>
        <c:axId val="24732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E3C-4FD3-B439-A2D1CBBDEB75}"/>
            </c:ext>
          </c:extLst>
        </c:ser>
        <c:dLbls>
          <c:showLegendKey val="0"/>
          <c:showVal val="0"/>
          <c:showCatName val="0"/>
          <c:showSerName val="0"/>
          <c:showPercent val="0"/>
          <c:showBubbleSize val="0"/>
        </c:dLbls>
        <c:marker val="1"/>
        <c:smooth val="0"/>
        <c:axId val="247328768"/>
        <c:axId val="247329160"/>
      </c:lineChart>
      <c:dateAx>
        <c:axId val="247328768"/>
        <c:scaling>
          <c:orientation val="minMax"/>
        </c:scaling>
        <c:delete val="1"/>
        <c:axPos val="b"/>
        <c:numFmt formatCode="&quot;R&quot;yy" sourceLinked="1"/>
        <c:majorTickMark val="none"/>
        <c:minorTickMark val="none"/>
        <c:tickLblPos val="none"/>
        <c:crossAx val="247329160"/>
        <c:crosses val="autoZero"/>
        <c:auto val="1"/>
        <c:lblOffset val="100"/>
        <c:baseTimeUnit val="years"/>
      </c:dateAx>
      <c:valAx>
        <c:axId val="247329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3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99.63</c:v>
                </c:pt>
                <c:pt idx="1">
                  <c:v>108.02</c:v>
                </c:pt>
                <c:pt idx="2">
                  <c:v>107.53</c:v>
                </c:pt>
                <c:pt idx="3">
                  <c:v>106.93</c:v>
                </c:pt>
                <c:pt idx="4">
                  <c:v>99.96</c:v>
                </c:pt>
              </c:numCache>
            </c:numRef>
          </c:val>
          <c:extLst>
            <c:ext xmlns:c16="http://schemas.microsoft.com/office/drawing/2014/chart" uri="{C3380CC4-5D6E-409C-BE32-E72D297353CC}">
              <c16:uniqueId val="{00000000-B5FC-4474-A64A-6CBA03091176}"/>
            </c:ext>
          </c:extLst>
        </c:ser>
        <c:dLbls>
          <c:showLegendKey val="0"/>
          <c:showVal val="0"/>
          <c:showCatName val="0"/>
          <c:showSerName val="0"/>
          <c:showPercent val="0"/>
          <c:showBubbleSize val="0"/>
        </c:dLbls>
        <c:gapWidth val="150"/>
        <c:axId val="246827448"/>
        <c:axId val="2473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B5FC-4474-A64A-6CBA03091176}"/>
            </c:ext>
          </c:extLst>
        </c:ser>
        <c:dLbls>
          <c:showLegendKey val="0"/>
          <c:showVal val="0"/>
          <c:showCatName val="0"/>
          <c:showSerName val="0"/>
          <c:showPercent val="0"/>
          <c:showBubbleSize val="0"/>
        </c:dLbls>
        <c:marker val="1"/>
        <c:smooth val="0"/>
        <c:axId val="246827448"/>
        <c:axId val="247330336"/>
      </c:lineChart>
      <c:dateAx>
        <c:axId val="246827448"/>
        <c:scaling>
          <c:orientation val="minMax"/>
        </c:scaling>
        <c:delete val="1"/>
        <c:axPos val="b"/>
        <c:numFmt formatCode="&quot;R&quot;yy" sourceLinked="1"/>
        <c:majorTickMark val="none"/>
        <c:minorTickMark val="none"/>
        <c:tickLblPos val="none"/>
        <c:crossAx val="247330336"/>
        <c:crosses val="autoZero"/>
        <c:auto val="1"/>
        <c:lblOffset val="100"/>
        <c:baseTimeUnit val="years"/>
      </c:dateAx>
      <c:valAx>
        <c:axId val="2473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214.78</c:v>
                </c:pt>
                <c:pt idx="1">
                  <c:v>195.42</c:v>
                </c:pt>
                <c:pt idx="2">
                  <c:v>196.71</c:v>
                </c:pt>
                <c:pt idx="3">
                  <c:v>199.14</c:v>
                </c:pt>
                <c:pt idx="4">
                  <c:v>213.51</c:v>
                </c:pt>
              </c:numCache>
            </c:numRef>
          </c:val>
          <c:extLst>
            <c:ext xmlns:c16="http://schemas.microsoft.com/office/drawing/2014/chart" uri="{C3380CC4-5D6E-409C-BE32-E72D297353CC}">
              <c16:uniqueId val="{00000000-BEBC-4325-9319-FC5A2B0C6D5C}"/>
            </c:ext>
          </c:extLst>
        </c:ser>
        <c:dLbls>
          <c:showLegendKey val="0"/>
          <c:showVal val="0"/>
          <c:showCatName val="0"/>
          <c:showSerName val="0"/>
          <c:showPercent val="0"/>
          <c:showBubbleSize val="0"/>
        </c:dLbls>
        <c:gapWidth val="150"/>
        <c:axId val="246331040"/>
        <c:axId val="24633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BEBC-4325-9319-FC5A2B0C6D5C}"/>
            </c:ext>
          </c:extLst>
        </c:ser>
        <c:dLbls>
          <c:showLegendKey val="0"/>
          <c:showVal val="0"/>
          <c:showCatName val="0"/>
          <c:showSerName val="0"/>
          <c:showPercent val="0"/>
          <c:showBubbleSize val="0"/>
        </c:dLbls>
        <c:marker val="1"/>
        <c:smooth val="0"/>
        <c:axId val="246331040"/>
        <c:axId val="246331432"/>
      </c:lineChart>
      <c:dateAx>
        <c:axId val="246331040"/>
        <c:scaling>
          <c:orientation val="minMax"/>
        </c:scaling>
        <c:delete val="1"/>
        <c:axPos val="b"/>
        <c:numFmt formatCode="&quot;R&quot;yy" sourceLinked="1"/>
        <c:majorTickMark val="none"/>
        <c:minorTickMark val="none"/>
        <c:tickLblPos val="none"/>
        <c:crossAx val="246331432"/>
        <c:crosses val="autoZero"/>
        <c:auto val="1"/>
        <c:lblOffset val="100"/>
        <c:baseTimeUnit val="years"/>
      </c:dateAx>
      <c:valAx>
        <c:axId val="24633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北海道　幕別町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25617</v>
      </c>
      <c r="AM8" s="65"/>
      <c r="AN8" s="65"/>
      <c r="AO8" s="65"/>
      <c r="AP8" s="65"/>
      <c r="AQ8" s="65"/>
      <c r="AR8" s="65"/>
      <c r="AS8" s="65"/>
      <c r="AT8" s="36">
        <f>データ!$S$6</f>
        <v>477.64</v>
      </c>
      <c r="AU8" s="37"/>
      <c r="AV8" s="37"/>
      <c r="AW8" s="37"/>
      <c r="AX8" s="37"/>
      <c r="AY8" s="37"/>
      <c r="AZ8" s="37"/>
      <c r="BA8" s="37"/>
      <c r="BB8" s="54">
        <f>データ!$T$6</f>
        <v>53.63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72.11</v>
      </c>
      <c r="J10" s="37"/>
      <c r="K10" s="37"/>
      <c r="L10" s="37"/>
      <c r="M10" s="37"/>
      <c r="N10" s="37"/>
      <c r="O10" s="64"/>
      <c r="P10" s="54">
        <f>データ!$P$6</f>
        <v>88.29</v>
      </c>
      <c r="Q10" s="54"/>
      <c r="R10" s="54"/>
      <c r="S10" s="54"/>
      <c r="T10" s="54"/>
      <c r="U10" s="54"/>
      <c r="V10" s="54"/>
      <c r="W10" s="65">
        <f>データ!$Q$6</f>
        <v>4550</v>
      </c>
      <c r="X10" s="65"/>
      <c r="Y10" s="65"/>
      <c r="Z10" s="65"/>
      <c r="AA10" s="65"/>
      <c r="AB10" s="65"/>
      <c r="AC10" s="65"/>
      <c r="AD10" s="2"/>
      <c r="AE10" s="2"/>
      <c r="AF10" s="2"/>
      <c r="AG10" s="2"/>
      <c r="AH10" s="2"/>
      <c r="AI10" s="2"/>
      <c r="AJ10" s="2"/>
      <c r="AK10" s="2"/>
      <c r="AL10" s="65">
        <f>データ!$U$6</f>
        <v>22442</v>
      </c>
      <c r="AM10" s="65"/>
      <c r="AN10" s="65"/>
      <c r="AO10" s="65"/>
      <c r="AP10" s="65"/>
      <c r="AQ10" s="65"/>
      <c r="AR10" s="65"/>
      <c r="AS10" s="65"/>
      <c r="AT10" s="36">
        <f>データ!$V$6</f>
        <v>101.77</v>
      </c>
      <c r="AU10" s="37"/>
      <c r="AV10" s="37"/>
      <c r="AW10" s="37"/>
      <c r="AX10" s="37"/>
      <c r="AY10" s="37"/>
      <c r="AZ10" s="37"/>
      <c r="BA10" s="37"/>
      <c r="BB10" s="54">
        <f>データ!$W$6</f>
        <v>220.52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VP+6CPrGO81JtWOr+6VeebGgDmaJaTlaUhh91udGyqq0N5PYdqxkfJrCzIoBlnUuabtpevNlC2o+zDDV/o7qw==" saltValue="kv3SHCR0n2NMkkEFtqrJR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16438</v>
      </c>
      <c r="D6" s="20">
        <f t="shared" si="3"/>
        <v>46</v>
      </c>
      <c r="E6" s="20">
        <f t="shared" si="3"/>
        <v>1</v>
      </c>
      <c r="F6" s="20">
        <f t="shared" si="3"/>
        <v>0</v>
      </c>
      <c r="G6" s="20">
        <f t="shared" si="3"/>
        <v>1</v>
      </c>
      <c r="H6" s="20" t="str">
        <f t="shared" si="3"/>
        <v>北海道　幕別町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72.11</v>
      </c>
      <c r="P6" s="21">
        <f t="shared" si="3"/>
        <v>88.29</v>
      </c>
      <c r="Q6" s="21">
        <f t="shared" si="3"/>
        <v>4550</v>
      </c>
      <c r="R6" s="21">
        <f t="shared" si="3"/>
        <v>25617</v>
      </c>
      <c r="S6" s="21">
        <f t="shared" si="3"/>
        <v>477.64</v>
      </c>
      <c r="T6" s="21">
        <f t="shared" si="3"/>
        <v>53.63</v>
      </c>
      <c r="U6" s="21">
        <f t="shared" si="3"/>
        <v>22442</v>
      </c>
      <c r="V6" s="21">
        <f t="shared" si="3"/>
        <v>101.77</v>
      </c>
      <c r="W6" s="21">
        <f t="shared" si="3"/>
        <v>220.52</v>
      </c>
      <c r="X6" s="22">
        <f>IF(X7="",NA(),X7)</f>
        <v>105.34</v>
      </c>
      <c r="Y6" s="22">
        <f t="shared" ref="Y6:AG6" si="4">IF(Y7="",NA(),Y7)</f>
        <v>112.94</v>
      </c>
      <c r="Z6" s="22">
        <f t="shared" si="4"/>
        <v>112.69</v>
      </c>
      <c r="AA6" s="22">
        <f t="shared" si="4"/>
        <v>112.18</v>
      </c>
      <c r="AB6" s="22">
        <f t="shared" si="4"/>
        <v>105.67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317.37</v>
      </c>
      <c r="AU6" s="22">
        <f t="shared" ref="AU6:BC6" si="6">IF(AU7="",NA(),AU7)</f>
        <v>331.33</v>
      </c>
      <c r="AV6" s="22">
        <f t="shared" si="6"/>
        <v>316.01</v>
      </c>
      <c r="AW6" s="22">
        <f t="shared" si="6"/>
        <v>293.52999999999997</v>
      </c>
      <c r="AX6" s="22">
        <f t="shared" si="6"/>
        <v>314.61</v>
      </c>
      <c r="AY6" s="22">
        <f t="shared" si="6"/>
        <v>379.08</v>
      </c>
      <c r="AZ6" s="22">
        <f t="shared" si="6"/>
        <v>367.55</v>
      </c>
      <c r="BA6" s="22">
        <f t="shared" si="6"/>
        <v>378.56</v>
      </c>
      <c r="BB6" s="22">
        <f t="shared" si="6"/>
        <v>364.46</v>
      </c>
      <c r="BC6" s="22">
        <f t="shared" si="6"/>
        <v>338.89</v>
      </c>
      <c r="BD6" s="21" t="str">
        <f>IF(BD7="","",IF(BD7="-","【-】","【"&amp;SUBSTITUTE(TEXT(BD7,"#,##0.00"),"-","△")&amp;"】"))</f>
        <v>【243.36】</v>
      </c>
      <c r="BE6" s="22">
        <f>IF(BE7="",NA(),BE7)</f>
        <v>397.74</v>
      </c>
      <c r="BF6" s="22">
        <f t="shared" ref="BF6:BN6" si="7">IF(BF7="",NA(),BF7)</f>
        <v>382.91</v>
      </c>
      <c r="BG6" s="22">
        <f t="shared" si="7"/>
        <v>364.82</v>
      </c>
      <c r="BH6" s="22">
        <f t="shared" si="7"/>
        <v>356.26</v>
      </c>
      <c r="BI6" s="22">
        <f t="shared" si="7"/>
        <v>354.01</v>
      </c>
      <c r="BJ6" s="22">
        <f t="shared" si="7"/>
        <v>398.98</v>
      </c>
      <c r="BK6" s="22">
        <f t="shared" si="7"/>
        <v>418.68</v>
      </c>
      <c r="BL6" s="22">
        <f t="shared" si="7"/>
        <v>395.68</v>
      </c>
      <c r="BM6" s="22">
        <f t="shared" si="7"/>
        <v>403.72</v>
      </c>
      <c r="BN6" s="22">
        <f t="shared" si="7"/>
        <v>400.21</v>
      </c>
      <c r="BO6" s="21" t="str">
        <f>IF(BO7="","",IF(BO7="-","【-】","【"&amp;SUBSTITUTE(TEXT(BO7,"#,##0.00"),"-","△")&amp;"】"))</f>
        <v>【265.93】</v>
      </c>
      <c r="BP6" s="22">
        <f>IF(BP7="",NA(),BP7)</f>
        <v>99.63</v>
      </c>
      <c r="BQ6" s="22">
        <f t="shared" ref="BQ6:BY6" si="8">IF(BQ7="",NA(),BQ7)</f>
        <v>108.02</v>
      </c>
      <c r="BR6" s="22">
        <f t="shared" si="8"/>
        <v>107.53</v>
      </c>
      <c r="BS6" s="22">
        <f t="shared" si="8"/>
        <v>106.93</v>
      </c>
      <c r="BT6" s="22">
        <f t="shared" si="8"/>
        <v>99.96</v>
      </c>
      <c r="BU6" s="22">
        <f t="shared" si="8"/>
        <v>98.64</v>
      </c>
      <c r="BV6" s="22">
        <f t="shared" si="8"/>
        <v>94.78</v>
      </c>
      <c r="BW6" s="22">
        <f t="shared" si="8"/>
        <v>97.59</v>
      </c>
      <c r="BX6" s="22">
        <f t="shared" si="8"/>
        <v>92.17</v>
      </c>
      <c r="BY6" s="22">
        <f t="shared" si="8"/>
        <v>92.83</v>
      </c>
      <c r="BZ6" s="21" t="str">
        <f>IF(BZ7="","",IF(BZ7="-","【-】","【"&amp;SUBSTITUTE(TEXT(BZ7,"#,##0.00"),"-","△")&amp;"】"))</f>
        <v>【97.82】</v>
      </c>
      <c r="CA6" s="22">
        <f>IF(CA7="",NA(),CA7)</f>
        <v>214.78</v>
      </c>
      <c r="CB6" s="22">
        <f t="shared" ref="CB6:CJ6" si="9">IF(CB7="",NA(),CB7)</f>
        <v>195.42</v>
      </c>
      <c r="CC6" s="22">
        <f t="shared" si="9"/>
        <v>196.71</v>
      </c>
      <c r="CD6" s="22">
        <f t="shared" si="9"/>
        <v>199.14</v>
      </c>
      <c r="CE6" s="22">
        <f t="shared" si="9"/>
        <v>213.51</v>
      </c>
      <c r="CF6" s="22">
        <f t="shared" si="9"/>
        <v>178.92</v>
      </c>
      <c r="CG6" s="22">
        <f t="shared" si="9"/>
        <v>181.3</v>
      </c>
      <c r="CH6" s="22">
        <f t="shared" si="9"/>
        <v>181.71</v>
      </c>
      <c r="CI6" s="22">
        <f t="shared" si="9"/>
        <v>188.51</v>
      </c>
      <c r="CJ6" s="22">
        <f t="shared" si="9"/>
        <v>189.43</v>
      </c>
      <c r="CK6" s="21" t="str">
        <f>IF(CK7="","",IF(CK7="-","【-】","【"&amp;SUBSTITUTE(TEXT(CK7,"#,##0.00"),"-","△")&amp;"】"))</f>
        <v>【177.56】</v>
      </c>
      <c r="CL6" s="22">
        <f>IF(CL7="",NA(),CL7)</f>
        <v>65.5</v>
      </c>
      <c r="CM6" s="22">
        <f t="shared" ref="CM6:CU6" si="10">IF(CM7="",NA(),CM7)</f>
        <v>66.75</v>
      </c>
      <c r="CN6" s="22">
        <f t="shared" si="10"/>
        <v>65.45</v>
      </c>
      <c r="CO6" s="22">
        <f t="shared" si="10"/>
        <v>63.72</v>
      </c>
      <c r="CP6" s="22">
        <f t="shared" si="10"/>
        <v>62.43</v>
      </c>
      <c r="CQ6" s="22">
        <f t="shared" si="10"/>
        <v>55.14</v>
      </c>
      <c r="CR6" s="22">
        <f t="shared" si="10"/>
        <v>55.89</v>
      </c>
      <c r="CS6" s="22">
        <f t="shared" si="10"/>
        <v>55.72</v>
      </c>
      <c r="CT6" s="22">
        <f t="shared" si="10"/>
        <v>55.31</v>
      </c>
      <c r="CU6" s="22">
        <f t="shared" si="10"/>
        <v>55.14</v>
      </c>
      <c r="CV6" s="21" t="str">
        <f>IF(CV7="","",IF(CV7="-","【-】","【"&amp;SUBSTITUTE(TEXT(CV7,"#,##0.00"),"-","△")&amp;"】"))</f>
        <v>【59.81】</v>
      </c>
      <c r="CW6" s="22">
        <f>IF(CW7="",NA(),CW7)</f>
        <v>84.91</v>
      </c>
      <c r="CX6" s="22">
        <f t="shared" ref="CX6:DF6" si="11">IF(CX7="",NA(),CX7)</f>
        <v>86</v>
      </c>
      <c r="CY6" s="22">
        <f t="shared" si="11"/>
        <v>87</v>
      </c>
      <c r="CZ6" s="22">
        <f t="shared" si="11"/>
        <v>88.56</v>
      </c>
      <c r="DA6" s="22">
        <f t="shared" si="11"/>
        <v>89.18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51.82</v>
      </c>
      <c r="DI6" s="22">
        <f t="shared" ref="DI6:DQ6" si="12">IF(DI7="",NA(),DI7)</f>
        <v>53.06</v>
      </c>
      <c r="DJ6" s="22">
        <f t="shared" si="12"/>
        <v>54.21</v>
      </c>
      <c r="DK6" s="22">
        <f t="shared" si="12"/>
        <v>53.95</v>
      </c>
      <c r="DL6" s="22">
        <f t="shared" si="12"/>
        <v>54.74</v>
      </c>
      <c r="DM6" s="22">
        <f t="shared" si="12"/>
        <v>49.92</v>
      </c>
      <c r="DN6" s="22">
        <f t="shared" si="12"/>
        <v>50.63</v>
      </c>
      <c r="DO6" s="22">
        <f t="shared" si="12"/>
        <v>51.29</v>
      </c>
      <c r="DP6" s="22">
        <f t="shared" si="12"/>
        <v>52.2</v>
      </c>
      <c r="DQ6" s="22">
        <f t="shared" si="12"/>
        <v>52.7</v>
      </c>
      <c r="DR6" s="21" t="str">
        <f>IF(DR7="","",IF(DR7="-","【-】","【"&amp;SUBSTITUTE(TEXT(DR7,"#,##0.00"),"-","△")&amp;"】"))</f>
        <v>【52.02】</v>
      </c>
      <c r="DS6" s="22">
        <f>IF(DS7="",NA(),DS7)</f>
        <v>8.5</v>
      </c>
      <c r="DT6" s="22">
        <f t="shared" ref="DT6:EB6" si="13">IF(DT7="",NA(),DT7)</f>
        <v>14.83</v>
      </c>
      <c r="DU6" s="22">
        <f t="shared" si="13"/>
        <v>16.989999999999998</v>
      </c>
      <c r="DV6" s="22">
        <f t="shared" si="13"/>
        <v>20.62</v>
      </c>
      <c r="DW6" s="22">
        <f t="shared" si="13"/>
        <v>21.47</v>
      </c>
      <c r="DX6" s="22">
        <f t="shared" si="13"/>
        <v>16.88</v>
      </c>
      <c r="DY6" s="22">
        <f t="shared" si="13"/>
        <v>18.28</v>
      </c>
      <c r="DZ6" s="22">
        <f t="shared" si="13"/>
        <v>19.61</v>
      </c>
      <c r="EA6" s="22">
        <f t="shared" si="13"/>
        <v>20.73</v>
      </c>
      <c r="EB6" s="22">
        <f t="shared" si="13"/>
        <v>22.86</v>
      </c>
      <c r="EC6" s="21" t="str">
        <f>IF(EC7="","",IF(EC7="-","【-】","【"&amp;SUBSTITUTE(TEXT(EC7,"#,##0.00"),"-","△")&amp;"】"))</f>
        <v>【25.37】</v>
      </c>
      <c r="ED6" s="22">
        <f>IF(ED7="",NA(),ED7)</f>
        <v>7.0000000000000007E-2</v>
      </c>
      <c r="EE6" s="22">
        <f t="shared" ref="EE6:EM6" si="14">IF(EE7="",NA(),EE7)</f>
        <v>0.28999999999999998</v>
      </c>
      <c r="EF6" s="22">
        <f t="shared" si="14"/>
        <v>0.66</v>
      </c>
      <c r="EG6" s="22">
        <f t="shared" si="14"/>
        <v>0.97</v>
      </c>
      <c r="EH6" s="22">
        <f t="shared" si="14"/>
        <v>1.23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16438</v>
      </c>
      <c r="D7" s="24">
        <v>46</v>
      </c>
      <c r="E7" s="24">
        <v>1</v>
      </c>
      <c r="F7" s="24">
        <v>0</v>
      </c>
      <c r="G7" s="24">
        <v>1</v>
      </c>
      <c r="H7" s="24" t="s">
        <v>93</v>
      </c>
      <c r="I7" s="24" t="s">
        <v>94</v>
      </c>
      <c r="J7" s="24" t="s">
        <v>95</v>
      </c>
      <c r="K7" s="24" t="s">
        <v>96</v>
      </c>
      <c r="L7" s="24" t="s">
        <v>97</v>
      </c>
      <c r="M7" s="24" t="s">
        <v>98</v>
      </c>
      <c r="N7" s="25" t="s">
        <v>99</v>
      </c>
      <c r="O7" s="25">
        <v>72.11</v>
      </c>
      <c r="P7" s="25">
        <v>88.29</v>
      </c>
      <c r="Q7" s="25">
        <v>4550</v>
      </c>
      <c r="R7" s="25">
        <v>25617</v>
      </c>
      <c r="S7" s="25">
        <v>477.64</v>
      </c>
      <c r="T7" s="25">
        <v>53.63</v>
      </c>
      <c r="U7" s="25">
        <v>22442</v>
      </c>
      <c r="V7" s="25">
        <v>101.77</v>
      </c>
      <c r="W7" s="25">
        <v>220.52</v>
      </c>
      <c r="X7" s="25">
        <v>105.34</v>
      </c>
      <c r="Y7" s="25">
        <v>112.94</v>
      </c>
      <c r="Z7" s="25">
        <v>112.69</v>
      </c>
      <c r="AA7" s="25">
        <v>112.18</v>
      </c>
      <c r="AB7" s="25">
        <v>105.67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317.37</v>
      </c>
      <c r="AU7" s="25">
        <v>331.33</v>
      </c>
      <c r="AV7" s="25">
        <v>316.01</v>
      </c>
      <c r="AW7" s="25">
        <v>293.52999999999997</v>
      </c>
      <c r="AX7" s="25">
        <v>314.61</v>
      </c>
      <c r="AY7" s="25">
        <v>379.08</v>
      </c>
      <c r="AZ7" s="25">
        <v>367.55</v>
      </c>
      <c r="BA7" s="25">
        <v>378.56</v>
      </c>
      <c r="BB7" s="25">
        <v>364.46</v>
      </c>
      <c r="BC7" s="25">
        <v>338.89</v>
      </c>
      <c r="BD7" s="25">
        <v>243.36</v>
      </c>
      <c r="BE7" s="25">
        <v>397.74</v>
      </c>
      <c r="BF7" s="25">
        <v>382.91</v>
      </c>
      <c r="BG7" s="25">
        <v>364.82</v>
      </c>
      <c r="BH7" s="25">
        <v>356.26</v>
      </c>
      <c r="BI7" s="25">
        <v>354.01</v>
      </c>
      <c r="BJ7" s="25">
        <v>398.98</v>
      </c>
      <c r="BK7" s="25">
        <v>418.68</v>
      </c>
      <c r="BL7" s="25">
        <v>395.68</v>
      </c>
      <c r="BM7" s="25">
        <v>403.72</v>
      </c>
      <c r="BN7" s="25">
        <v>400.21</v>
      </c>
      <c r="BO7" s="25">
        <v>265.93</v>
      </c>
      <c r="BP7" s="25">
        <v>99.63</v>
      </c>
      <c r="BQ7" s="25">
        <v>108.02</v>
      </c>
      <c r="BR7" s="25">
        <v>107.53</v>
      </c>
      <c r="BS7" s="25">
        <v>106.93</v>
      </c>
      <c r="BT7" s="25">
        <v>99.96</v>
      </c>
      <c r="BU7" s="25">
        <v>98.64</v>
      </c>
      <c r="BV7" s="25">
        <v>94.78</v>
      </c>
      <c r="BW7" s="25">
        <v>97.59</v>
      </c>
      <c r="BX7" s="25">
        <v>92.17</v>
      </c>
      <c r="BY7" s="25">
        <v>92.83</v>
      </c>
      <c r="BZ7" s="25">
        <v>97.82</v>
      </c>
      <c r="CA7" s="25">
        <v>214.78</v>
      </c>
      <c r="CB7" s="25">
        <v>195.42</v>
      </c>
      <c r="CC7" s="25">
        <v>196.71</v>
      </c>
      <c r="CD7" s="25">
        <v>199.14</v>
      </c>
      <c r="CE7" s="25">
        <v>213.51</v>
      </c>
      <c r="CF7" s="25">
        <v>178.92</v>
      </c>
      <c r="CG7" s="25">
        <v>181.3</v>
      </c>
      <c r="CH7" s="25">
        <v>181.71</v>
      </c>
      <c r="CI7" s="25">
        <v>188.51</v>
      </c>
      <c r="CJ7" s="25">
        <v>189.43</v>
      </c>
      <c r="CK7" s="25">
        <v>177.56</v>
      </c>
      <c r="CL7" s="25">
        <v>65.5</v>
      </c>
      <c r="CM7" s="25">
        <v>66.75</v>
      </c>
      <c r="CN7" s="25">
        <v>65.45</v>
      </c>
      <c r="CO7" s="25">
        <v>63.72</v>
      </c>
      <c r="CP7" s="25">
        <v>62.43</v>
      </c>
      <c r="CQ7" s="25">
        <v>55.14</v>
      </c>
      <c r="CR7" s="25">
        <v>55.89</v>
      </c>
      <c r="CS7" s="25">
        <v>55.72</v>
      </c>
      <c r="CT7" s="25">
        <v>55.31</v>
      </c>
      <c r="CU7" s="25">
        <v>55.14</v>
      </c>
      <c r="CV7" s="25">
        <v>59.81</v>
      </c>
      <c r="CW7" s="25">
        <v>84.91</v>
      </c>
      <c r="CX7" s="25">
        <v>86</v>
      </c>
      <c r="CY7" s="25">
        <v>87</v>
      </c>
      <c r="CZ7" s="25">
        <v>88.56</v>
      </c>
      <c r="DA7" s="25">
        <v>89.18</v>
      </c>
      <c r="DB7" s="25">
        <v>81.39</v>
      </c>
      <c r="DC7" s="25">
        <v>81.27</v>
      </c>
      <c r="DD7" s="25">
        <v>81.260000000000005</v>
      </c>
      <c r="DE7" s="25">
        <v>80.36</v>
      </c>
      <c r="DF7" s="25">
        <v>80.13</v>
      </c>
      <c r="DG7" s="25">
        <v>89.42</v>
      </c>
      <c r="DH7" s="25">
        <v>51.82</v>
      </c>
      <c r="DI7" s="25">
        <v>53.06</v>
      </c>
      <c r="DJ7" s="25">
        <v>54.21</v>
      </c>
      <c r="DK7" s="25">
        <v>53.95</v>
      </c>
      <c r="DL7" s="25">
        <v>54.74</v>
      </c>
      <c r="DM7" s="25">
        <v>49.92</v>
      </c>
      <c r="DN7" s="25">
        <v>50.63</v>
      </c>
      <c r="DO7" s="25">
        <v>51.29</v>
      </c>
      <c r="DP7" s="25">
        <v>52.2</v>
      </c>
      <c r="DQ7" s="25">
        <v>52.7</v>
      </c>
      <c r="DR7" s="25">
        <v>52.02</v>
      </c>
      <c r="DS7" s="25">
        <v>8.5</v>
      </c>
      <c r="DT7" s="25">
        <v>14.83</v>
      </c>
      <c r="DU7" s="25">
        <v>16.989999999999998</v>
      </c>
      <c r="DV7" s="25">
        <v>20.62</v>
      </c>
      <c r="DW7" s="25">
        <v>21.47</v>
      </c>
      <c r="DX7" s="25">
        <v>16.88</v>
      </c>
      <c r="DY7" s="25">
        <v>18.28</v>
      </c>
      <c r="DZ7" s="25">
        <v>19.61</v>
      </c>
      <c r="EA7" s="25">
        <v>20.73</v>
      </c>
      <c r="EB7" s="25">
        <v>22.86</v>
      </c>
      <c r="EC7" s="25">
        <v>25.37</v>
      </c>
      <c r="ED7" s="25">
        <v>7.0000000000000007E-2</v>
      </c>
      <c r="EE7" s="25">
        <v>0.28999999999999998</v>
      </c>
      <c r="EF7" s="25">
        <v>0.66</v>
      </c>
      <c r="EG7" s="25">
        <v>0.97</v>
      </c>
      <c r="EH7" s="25">
        <v>1.23</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2025-01-30T12:10:53Z</cp:lastPrinted>
  <dcterms:created xsi:type="dcterms:W3CDTF">2025-01-24T06:43:36Z</dcterms:created>
  <dcterms:modified xsi:type="dcterms:W3CDTF">2025-03-06T02:41:58Z</dcterms:modified>
  <cp:category/>
</cp:coreProperties>
</file>