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0" windowWidth="14940" windowHeight="8775"/>
  </bookViews>
  <sheets>
    <sheet name="入力様式－地区概要(Ａ表) (災害)" sheetId="5" r:id="rId1"/>
    <sheet name="記載例" sheetId="3" r:id="rId2"/>
  </sheets>
  <definedNames>
    <definedName name="_xlnm._FilterDatabase" localSheetId="1" hidden="1">記載例!$B$10:$CK$19</definedName>
    <definedName name="_xlnm._FilterDatabase" localSheetId="0" hidden="1">'入力様式－地区概要(Ａ表) (災害)'!$B$10:$CK$19</definedName>
    <definedName name="_xlnm.Print_Area" localSheetId="1">記載例!$B$1:$BX$20</definedName>
    <definedName name="_xlnm.Print_Area" localSheetId="0">'入力様式－地区概要(Ａ表) (災害)'!$B$1:$BX$20</definedName>
    <definedName name="_xlnm.Print_Titles" localSheetId="1">記載例!$B:$E,記載例!$2:$9</definedName>
    <definedName name="_xlnm.Print_Titles" localSheetId="0">'入力様式－地区概要(Ａ表) (災害)'!$B:$E,'入力様式－地区概要(Ａ表) (災害)'!$2:$9</definedName>
  </definedNames>
  <calcPr calcId="145621"/>
</workbook>
</file>

<file path=xl/calcChain.xml><?xml version="1.0" encoding="utf-8"?>
<calcChain xmlns="http://schemas.openxmlformats.org/spreadsheetml/2006/main">
  <c r="BR19" i="5" l="1"/>
  <c r="BQ19" i="5"/>
  <c r="BP19" i="5"/>
  <c r="BV19" i="5" s="1"/>
  <c r="BN19" i="5"/>
  <c r="BW19" i="5" s="1"/>
  <c r="BM19" i="5"/>
  <c r="BL19" i="5"/>
  <c r="BK19" i="5"/>
  <c r="BJ19" i="5"/>
  <c r="BI19" i="5"/>
  <c r="BO19" i="5" s="1"/>
  <c r="BU19" i="5" s="1"/>
  <c r="BH19" i="5"/>
  <c r="BW18" i="5"/>
  <c r="BU18" i="5"/>
  <c r="BP18" i="5"/>
  <c r="BV18" i="5" s="1"/>
  <c r="BO18" i="5"/>
  <c r="BC18" i="5"/>
  <c r="AW18" i="5"/>
  <c r="AU18" i="5"/>
  <c r="AS18" i="5"/>
  <c r="AQ18" i="5"/>
  <c r="AO18" i="5"/>
  <c r="AM18" i="5"/>
  <c r="AK18" i="5"/>
  <c r="AI18" i="5"/>
  <c r="AG18" i="5"/>
  <c r="AE18" i="5"/>
  <c r="AC18" i="5"/>
  <c r="AA18" i="5"/>
  <c r="Y18" i="5"/>
  <c r="W18" i="5"/>
  <c r="U18" i="5"/>
  <c r="S18" i="5"/>
  <c r="Q18" i="5"/>
  <c r="O18" i="5"/>
  <c r="AX18" i="5" s="1"/>
  <c r="BW17" i="5"/>
  <c r="BP17" i="5"/>
  <c r="BV17" i="5" s="1"/>
  <c r="BO17" i="5"/>
  <c r="BU17" i="5" s="1"/>
  <c r="BC17" i="5"/>
  <c r="AW17" i="5"/>
  <c r="AU17" i="5"/>
  <c r="AS17" i="5"/>
  <c r="AQ17" i="5"/>
  <c r="AO17" i="5"/>
  <c r="AM17" i="5"/>
  <c r="AK17" i="5"/>
  <c r="AI17" i="5"/>
  <c r="AG17" i="5"/>
  <c r="AE17" i="5"/>
  <c r="AC17" i="5"/>
  <c r="AA17" i="5"/>
  <c r="Y17" i="5"/>
  <c r="W17" i="5"/>
  <c r="U17" i="5"/>
  <c r="S17" i="5"/>
  <c r="AX17" i="5" s="1"/>
  <c r="Q17" i="5"/>
  <c r="O17" i="5"/>
  <c r="BW16" i="5"/>
  <c r="BV16" i="5"/>
  <c r="BP16" i="5"/>
  <c r="BO16" i="5"/>
  <c r="BU16" i="5" s="1"/>
  <c r="BC16" i="5"/>
  <c r="AW16" i="5"/>
  <c r="AU16" i="5"/>
  <c r="AS16" i="5"/>
  <c r="AQ16" i="5"/>
  <c r="AO16" i="5"/>
  <c r="AM16" i="5"/>
  <c r="AK16" i="5"/>
  <c r="AI16" i="5"/>
  <c r="AG16" i="5"/>
  <c r="AE16" i="5"/>
  <c r="AC16" i="5"/>
  <c r="AA16" i="5"/>
  <c r="Y16" i="5"/>
  <c r="W16" i="5"/>
  <c r="U16" i="5"/>
  <c r="S16" i="5"/>
  <c r="Q16" i="5"/>
  <c r="AX16" i="5" s="1"/>
  <c r="O16" i="5"/>
  <c r="BW15" i="5"/>
  <c r="BV15" i="5"/>
  <c r="BU15" i="5"/>
  <c r="BP15" i="5"/>
  <c r="BO15" i="5"/>
  <c r="BC15" i="5"/>
  <c r="AW15" i="5"/>
  <c r="AU15" i="5"/>
  <c r="AS15" i="5"/>
  <c r="AQ15" i="5"/>
  <c r="AO15" i="5"/>
  <c r="AM15" i="5"/>
  <c r="AK15" i="5"/>
  <c r="AI15" i="5"/>
  <c r="AG15" i="5"/>
  <c r="AE15" i="5"/>
  <c r="AC15" i="5"/>
  <c r="AA15" i="5"/>
  <c r="Y15" i="5"/>
  <c r="W15" i="5"/>
  <c r="U15" i="5"/>
  <c r="S15" i="5"/>
  <c r="Q15" i="5"/>
  <c r="O15" i="5"/>
  <c r="AX15" i="5" s="1"/>
  <c r="BW14" i="5"/>
  <c r="BU14" i="5"/>
  <c r="BP14" i="5"/>
  <c r="BV14" i="5" s="1"/>
  <c r="BO14" i="5"/>
  <c r="BC14" i="5"/>
  <c r="AW14" i="5"/>
  <c r="AU14" i="5"/>
  <c r="AS14" i="5"/>
  <c r="AQ14" i="5"/>
  <c r="AO14" i="5"/>
  <c r="AM14" i="5"/>
  <c r="AK14" i="5"/>
  <c r="AI14" i="5"/>
  <c r="AG14" i="5"/>
  <c r="AE14" i="5"/>
  <c r="AC14" i="5"/>
  <c r="AA14" i="5"/>
  <c r="Y14" i="5"/>
  <c r="W14" i="5"/>
  <c r="U14" i="5"/>
  <c r="S14" i="5"/>
  <c r="Q14" i="5"/>
  <c r="O14" i="5"/>
  <c r="AX14" i="5" s="1"/>
  <c r="BW13" i="5"/>
  <c r="BP13" i="5"/>
  <c r="BV13" i="5" s="1"/>
  <c r="BO13" i="5"/>
  <c r="BU13" i="5" s="1"/>
  <c r="BC13" i="5"/>
  <c r="AX13" i="5"/>
  <c r="AY13" i="5" s="1"/>
  <c r="AW13" i="5"/>
  <c r="AU13" i="5"/>
  <c r="AS13" i="5"/>
  <c r="AQ13" i="5"/>
  <c r="AO13" i="5"/>
  <c r="AM13" i="5"/>
  <c r="AK13" i="5"/>
  <c r="AI13" i="5"/>
  <c r="AG13" i="5"/>
  <c r="AE13" i="5"/>
  <c r="AC13" i="5"/>
  <c r="AA13" i="5"/>
  <c r="Y13" i="5"/>
  <c r="W13" i="5"/>
  <c r="U13" i="5"/>
  <c r="S13" i="5"/>
  <c r="Q13" i="5"/>
  <c r="O13" i="5"/>
  <c r="BW12" i="5"/>
  <c r="BV12" i="5"/>
  <c r="BP12" i="5"/>
  <c r="BO12" i="5"/>
  <c r="BU12" i="5" s="1"/>
  <c r="BC12" i="5"/>
  <c r="AW12" i="5"/>
  <c r="AU12" i="5"/>
  <c r="AS12" i="5"/>
  <c r="AQ12" i="5"/>
  <c r="AO12" i="5"/>
  <c r="AM12" i="5"/>
  <c r="AK12" i="5"/>
  <c r="AI12" i="5"/>
  <c r="AG12" i="5"/>
  <c r="AE12" i="5"/>
  <c r="AC12" i="5"/>
  <c r="AA12" i="5"/>
  <c r="Y12" i="5"/>
  <c r="W12" i="5"/>
  <c r="U12" i="5"/>
  <c r="S12" i="5"/>
  <c r="Q12" i="5"/>
  <c r="AX12" i="5" s="1"/>
  <c r="O12" i="5"/>
  <c r="BW11" i="5"/>
  <c r="BV11" i="5"/>
  <c r="BU11" i="5"/>
  <c r="BP11" i="5"/>
  <c r="BO11" i="5"/>
  <c r="BC11" i="5"/>
  <c r="AW11" i="5"/>
  <c r="AU11" i="5"/>
  <c r="AS11" i="5"/>
  <c r="AQ11" i="5"/>
  <c r="AO11" i="5"/>
  <c r="AM11" i="5"/>
  <c r="AK11" i="5"/>
  <c r="AI11" i="5"/>
  <c r="AG11" i="5"/>
  <c r="AE11" i="5"/>
  <c r="AC11" i="5"/>
  <c r="AA11" i="5"/>
  <c r="Y11" i="5"/>
  <c r="W11" i="5"/>
  <c r="U11" i="5"/>
  <c r="S11" i="5"/>
  <c r="Q11" i="5"/>
  <c r="O11" i="5"/>
  <c r="AX11" i="5" s="1"/>
  <c r="BD15" i="5" l="1"/>
  <c r="AY15" i="5"/>
  <c r="BD14" i="5"/>
  <c r="AY14" i="5"/>
  <c r="BD16" i="5"/>
  <c r="AY16" i="5"/>
  <c r="AY17" i="5"/>
  <c r="BD17" i="5"/>
  <c r="AY18" i="5"/>
  <c r="BD18" i="5"/>
  <c r="BD11" i="5"/>
  <c r="AY11" i="5"/>
  <c r="AY12" i="5"/>
  <c r="BD12" i="5"/>
  <c r="BD13" i="5"/>
  <c r="BC18" i="3"/>
  <c r="BC17" i="3"/>
  <c r="BC16" i="3"/>
  <c r="BC15" i="3"/>
  <c r="BC14" i="3"/>
  <c r="BC13" i="3"/>
  <c r="BC12" i="3"/>
  <c r="BC11" i="3"/>
  <c r="AU18" i="3"/>
  <c r="AS18" i="3"/>
  <c r="AU17" i="3"/>
  <c r="AS17" i="3"/>
  <c r="AU16" i="3"/>
  <c r="AS16" i="3"/>
  <c r="AU15" i="3"/>
  <c r="AS15" i="3"/>
  <c r="AU14" i="3"/>
  <c r="AS14" i="3"/>
  <c r="AU13" i="3"/>
  <c r="AS13" i="3"/>
  <c r="AU12" i="3"/>
  <c r="AS12" i="3"/>
  <c r="AU11" i="3"/>
  <c r="AS11" i="3"/>
  <c r="AI18" i="3"/>
  <c r="AI17" i="3"/>
  <c r="AI16" i="3"/>
  <c r="AI15" i="3"/>
  <c r="AI14" i="3"/>
  <c r="AI13" i="3"/>
  <c r="AI12" i="3"/>
  <c r="AI11" i="3"/>
  <c r="BR19" i="3"/>
  <c r="BQ19" i="3"/>
  <c r="BN19" i="3"/>
  <c r="BM19" i="3"/>
  <c r="BL19" i="3"/>
  <c r="BK19" i="3"/>
  <c r="BW19" i="3"/>
  <c r="BJ19" i="3"/>
  <c r="BP19" i="3"/>
  <c r="BV19" i="3"/>
  <c r="BI19" i="3"/>
  <c r="BH19" i="3"/>
  <c r="BW18" i="3"/>
  <c r="BP18" i="3"/>
  <c r="BV18" i="3"/>
  <c r="BO18" i="3"/>
  <c r="BU18" i="3"/>
  <c r="AW18" i="3"/>
  <c r="AQ18" i="3"/>
  <c r="AO18" i="3"/>
  <c r="AM18" i="3"/>
  <c r="AK18" i="3"/>
  <c r="AG18" i="3"/>
  <c r="AE18" i="3"/>
  <c r="AC18" i="3"/>
  <c r="AA18" i="3"/>
  <c r="Y18" i="3"/>
  <c r="W18" i="3"/>
  <c r="U18" i="3"/>
  <c r="S18" i="3"/>
  <c r="AX18" i="3"/>
  <c r="BD18" i="3" s="1"/>
  <c r="Q18" i="3"/>
  <c r="O18" i="3"/>
  <c r="BW17" i="3"/>
  <c r="BP17" i="3"/>
  <c r="BV17" i="3"/>
  <c r="BO17" i="3"/>
  <c r="BU17" i="3"/>
  <c r="AW17" i="3"/>
  <c r="AQ17" i="3"/>
  <c r="AO17" i="3"/>
  <c r="AM17" i="3"/>
  <c r="AK17" i="3"/>
  <c r="AG17" i="3"/>
  <c r="AE17" i="3"/>
  <c r="AC17" i="3"/>
  <c r="AA17" i="3"/>
  <c r="Y17" i="3"/>
  <c r="W17" i="3"/>
  <c r="U17" i="3"/>
  <c r="S17" i="3"/>
  <c r="Q17" i="3"/>
  <c r="O17" i="3"/>
  <c r="AX17" i="3"/>
  <c r="BW16" i="3"/>
  <c r="BP16" i="3"/>
  <c r="BV16" i="3"/>
  <c r="BO16" i="3"/>
  <c r="BU16" i="3"/>
  <c r="AW16" i="3"/>
  <c r="AQ16" i="3"/>
  <c r="AO16" i="3"/>
  <c r="AM16" i="3"/>
  <c r="AK16" i="3"/>
  <c r="AG16" i="3"/>
  <c r="AE16" i="3"/>
  <c r="AC16" i="3"/>
  <c r="AA16" i="3"/>
  <c r="Y16" i="3"/>
  <c r="W16" i="3"/>
  <c r="U16" i="3"/>
  <c r="S16" i="3"/>
  <c r="Q16" i="3"/>
  <c r="O16" i="3"/>
  <c r="AX16" i="3"/>
  <c r="BW15" i="3"/>
  <c r="BP15" i="3"/>
  <c r="BV15" i="3"/>
  <c r="BO15" i="3"/>
  <c r="BU15" i="3"/>
  <c r="AW15" i="3"/>
  <c r="AQ15" i="3"/>
  <c r="AO15" i="3"/>
  <c r="AM15" i="3"/>
  <c r="AK15" i="3"/>
  <c r="AG15" i="3"/>
  <c r="AE15" i="3"/>
  <c r="AC15" i="3"/>
  <c r="AA15" i="3"/>
  <c r="Y15" i="3"/>
  <c r="W15" i="3"/>
  <c r="U15" i="3"/>
  <c r="S15" i="3"/>
  <c r="Q15" i="3"/>
  <c r="O15" i="3"/>
  <c r="AX15" i="3"/>
  <c r="BW14" i="3"/>
  <c r="BP14" i="3"/>
  <c r="BV14" i="3"/>
  <c r="BO14" i="3"/>
  <c r="BU14" i="3"/>
  <c r="AW14" i="3"/>
  <c r="AQ14" i="3"/>
  <c r="AO14" i="3"/>
  <c r="AM14" i="3"/>
  <c r="AK14" i="3"/>
  <c r="AG14" i="3"/>
  <c r="AE14" i="3"/>
  <c r="AC14" i="3"/>
  <c r="AA14" i="3"/>
  <c r="Y14" i="3"/>
  <c r="W14" i="3"/>
  <c r="U14" i="3"/>
  <c r="S14" i="3"/>
  <c r="Q14" i="3"/>
  <c r="O14" i="3"/>
  <c r="AX14" i="3"/>
  <c r="BD14" i="3"/>
  <c r="BW13" i="3"/>
  <c r="BP13" i="3"/>
  <c r="BV13" i="3"/>
  <c r="BO13" i="3"/>
  <c r="BU13" i="3"/>
  <c r="AW13" i="3"/>
  <c r="AQ13" i="3"/>
  <c r="AO13" i="3"/>
  <c r="AM13" i="3"/>
  <c r="AK13" i="3"/>
  <c r="AG13" i="3"/>
  <c r="AE13" i="3"/>
  <c r="AC13" i="3"/>
  <c r="AA13" i="3"/>
  <c r="Y13" i="3"/>
  <c r="W13" i="3"/>
  <c r="U13" i="3"/>
  <c r="S13" i="3"/>
  <c r="Q13" i="3"/>
  <c r="AX13" i="3"/>
  <c r="O13" i="3"/>
  <c r="BW12" i="3"/>
  <c r="BP12" i="3"/>
  <c r="BV12" i="3"/>
  <c r="BO12" i="3"/>
  <c r="BU12" i="3"/>
  <c r="AW12" i="3"/>
  <c r="AQ12" i="3"/>
  <c r="AO12" i="3"/>
  <c r="AM12" i="3"/>
  <c r="AK12" i="3"/>
  <c r="AG12" i="3"/>
  <c r="AE12" i="3"/>
  <c r="AC12" i="3"/>
  <c r="AA12" i="3"/>
  <c r="Y12" i="3"/>
  <c r="W12" i="3"/>
  <c r="U12" i="3"/>
  <c r="S12" i="3"/>
  <c r="Q12" i="3"/>
  <c r="AX12" i="3"/>
  <c r="O12" i="3"/>
  <c r="BW11" i="3"/>
  <c r="BP11" i="3"/>
  <c r="BV11" i="3"/>
  <c r="BO11" i="3"/>
  <c r="BU11" i="3"/>
  <c r="AW11" i="3"/>
  <c r="AQ11" i="3"/>
  <c r="AO11" i="3"/>
  <c r="AM11" i="3"/>
  <c r="AK11" i="3"/>
  <c r="AG11" i="3"/>
  <c r="AE11" i="3"/>
  <c r="AC11" i="3"/>
  <c r="AA11" i="3"/>
  <c r="Y11" i="3"/>
  <c r="W11" i="3"/>
  <c r="U11" i="3"/>
  <c r="S11" i="3"/>
  <c r="Q11" i="3"/>
  <c r="O11" i="3"/>
  <c r="AX11" i="3"/>
  <c r="AY14" i="3"/>
  <c r="AY13" i="3"/>
  <c r="BD13" i="3" s="1"/>
  <c r="BO19" i="3"/>
  <c r="BU19" i="3"/>
  <c r="BD17" i="3"/>
  <c r="AY17" i="3"/>
  <c r="BD16" i="3"/>
  <c r="AY16" i="3"/>
  <c r="AY12" i="3"/>
  <c r="BD12" i="3"/>
  <c r="BD15" i="3"/>
  <c r="AY15" i="3"/>
  <c r="AY11" i="3"/>
  <c r="BD11" i="3"/>
  <c r="AY18" i="3" l="1"/>
</calcChain>
</file>

<file path=xl/sharedStrings.xml><?xml version="1.0" encoding="utf-8"?>
<sst xmlns="http://schemas.openxmlformats.org/spreadsheetml/2006/main" count="240" uniqueCount="82">
  <si>
    <t>No</t>
    <phoneticPr fontId="2"/>
  </si>
  <si>
    <t>市町村名</t>
    <rPh sb="0" eb="4">
      <t>シチョウソンメイ</t>
    </rPh>
    <phoneticPr fontId="2"/>
  </si>
  <si>
    <t>地区名</t>
    <rPh sb="0" eb="3">
      <t>チクメイ</t>
    </rPh>
    <phoneticPr fontId="2"/>
  </si>
  <si>
    <t>BW</t>
    <phoneticPr fontId="2"/>
  </si>
  <si>
    <t>備考</t>
    <rPh sb="0" eb="2">
      <t>ビコウ</t>
    </rPh>
    <phoneticPr fontId="2"/>
  </si>
  <si>
    <t>事業費
（円）</t>
    <rPh sb="0" eb="3">
      <t>ジギョウヒ</t>
    </rPh>
    <rPh sb="5" eb="6">
      <t>エン</t>
    </rPh>
    <phoneticPr fontId="2"/>
  </si>
  <si>
    <t>追加的信用供与事業</t>
    <rPh sb="0" eb="3">
      <t>ツイカテキ</t>
    </rPh>
    <rPh sb="3" eb="5">
      <t>シンヨウ</t>
    </rPh>
    <rPh sb="5" eb="7">
      <t>キョウヨ</t>
    </rPh>
    <rPh sb="7" eb="9">
      <t>ジギョウ</t>
    </rPh>
    <phoneticPr fontId="2"/>
  </si>
  <si>
    <t>合計</t>
    <rPh sb="0" eb="2">
      <t>ゴウケイ</t>
    </rPh>
    <phoneticPr fontId="2"/>
  </si>
  <si>
    <t>推進事務費</t>
    <rPh sb="0" eb="2">
      <t>スイシン</t>
    </rPh>
    <rPh sb="2" eb="5">
      <t>ジムヒ</t>
    </rPh>
    <phoneticPr fontId="2"/>
  </si>
  <si>
    <t>国庫補助金
（円）</t>
    <rPh sb="0" eb="2">
      <t>コッコ</t>
    </rPh>
    <rPh sb="2" eb="5">
      <t>ホジョキン</t>
    </rPh>
    <rPh sb="7" eb="8">
      <t>エン</t>
    </rPh>
    <phoneticPr fontId="2"/>
  </si>
  <si>
    <t>○○市</t>
    <rPh sb="2" eb="3">
      <t>シ</t>
    </rPh>
    <phoneticPr fontId="2"/>
  </si>
  <si>
    <t>○○</t>
    <phoneticPr fontId="2"/>
  </si>
  <si>
    <t>□□町</t>
    <rPh sb="2" eb="3">
      <t>マチ</t>
    </rPh>
    <phoneticPr fontId="2"/>
  </si>
  <si>
    <t>○○</t>
  </si>
  <si>
    <t>地　区　の　成　果　目　標</t>
    <rPh sb="0" eb="1">
      <t>チ</t>
    </rPh>
    <rPh sb="2" eb="3">
      <t>ク</t>
    </rPh>
    <rPh sb="6" eb="7">
      <t>シゲル</t>
    </rPh>
    <rPh sb="7" eb="8">
      <t>トモナリ</t>
    </rPh>
    <rPh sb="8" eb="9">
      <t>ハテ</t>
    </rPh>
    <rPh sb="10" eb="11">
      <t>メ</t>
    </rPh>
    <rPh sb="12" eb="13">
      <t>シルベ</t>
    </rPh>
    <phoneticPr fontId="2"/>
  </si>
  <si>
    <t>予 算 の 配 分 基 準 ポ イ ン ト</t>
    <rPh sb="0" eb="1">
      <t>ヨ</t>
    </rPh>
    <rPh sb="2" eb="3">
      <t>ザン</t>
    </rPh>
    <rPh sb="6" eb="7">
      <t>ハイ</t>
    </rPh>
    <rPh sb="8" eb="9">
      <t>ブン</t>
    </rPh>
    <rPh sb="10" eb="11">
      <t>モト</t>
    </rPh>
    <rPh sb="12" eb="13">
      <t>ジュン</t>
    </rPh>
    <phoneticPr fontId="2"/>
  </si>
  <si>
    <t>ポイント</t>
    <phoneticPr fontId="2"/>
  </si>
  <si>
    <t>ポイント計</t>
    <rPh sb="4" eb="5">
      <t>ケイ</t>
    </rPh>
    <phoneticPr fontId="2"/>
  </si>
  <si>
    <t>融資主体型補助事業</t>
    <rPh sb="0" eb="2">
      <t>ユウシ</t>
    </rPh>
    <rPh sb="2" eb="5">
      <t>シュタイガタ</t>
    </rPh>
    <rPh sb="5" eb="7">
      <t>ホジョ</t>
    </rPh>
    <rPh sb="7" eb="9">
      <t>ジギョウ</t>
    </rPh>
    <phoneticPr fontId="2"/>
  </si>
  <si>
    <t>都道府県事務費</t>
    <rPh sb="0" eb="4">
      <t>トドウフケン</t>
    </rPh>
    <rPh sb="4" eb="7">
      <t>ジムヒ</t>
    </rPh>
    <phoneticPr fontId="2"/>
  </si>
  <si>
    <t>市町村事務費</t>
    <rPh sb="0" eb="3">
      <t>シチョウソン</t>
    </rPh>
    <rPh sb="3" eb="6">
      <t>ジムヒ</t>
    </rPh>
    <phoneticPr fontId="2"/>
  </si>
  <si>
    <t>配分積算額
（円）</t>
    <rPh sb="0" eb="2">
      <t>ハイブン</t>
    </rPh>
    <rPh sb="2" eb="4">
      <t>セキサン</t>
    </rPh>
    <rPh sb="4" eb="5">
      <t>ガク</t>
    </rPh>
    <rPh sb="7" eb="8">
      <t>エン</t>
    </rPh>
    <phoneticPr fontId="2"/>
  </si>
  <si>
    <t>①経営面積の拡大</t>
    <rPh sb="1" eb="3">
      <t>ケイエイ</t>
    </rPh>
    <rPh sb="3" eb="5">
      <t>メンセキ</t>
    </rPh>
    <rPh sb="6" eb="8">
      <t>カクダイ</t>
    </rPh>
    <phoneticPr fontId="2"/>
  </si>
  <si>
    <t>③農業の６次産業化</t>
    <rPh sb="1" eb="3">
      <t>ノウギョウ</t>
    </rPh>
    <rPh sb="5" eb="6">
      <t>ツギ</t>
    </rPh>
    <rPh sb="6" eb="8">
      <t>サンギョウ</t>
    </rPh>
    <rPh sb="8" eb="9">
      <t>カ</t>
    </rPh>
    <phoneticPr fontId="2"/>
  </si>
  <si>
    <t>④農産物の高付加価値化</t>
    <rPh sb="1" eb="4">
      <t>ノウサンブツ</t>
    </rPh>
    <rPh sb="5" eb="8">
      <t>コウフカ</t>
    </rPh>
    <rPh sb="8" eb="11">
      <t>カチカ</t>
    </rPh>
    <phoneticPr fontId="2"/>
  </si>
  <si>
    <t>⑤農業経営の複合化</t>
    <rPh sb="1" eb="3">
      <t>ノウギョウ</t>
    </rPh>
    <rPh sb="3" eb="5">
      <t>ケイエイ</t>
    </rPh>
    <rPh sb="6" eb="9">
      <t>フクゴウカ</t>
    </rPh>
    <phoneticPr fontId="2"/>
  </si>
  <si>
    <t>作成済</t>
    <rPh sb="0" eb="2">
      <t>サクセイ</t>
    </rPh>
    <rPh sb="2" eb="3">
      <t>ズ</t>
    </rPh>
    <phoneticPr fontId="2"/>
  </si>
  <si>
    <t>作成予定</t>
    <rPh sb="0" eb="2">
      <t>サクセイ</t>
    </rPh>
    <rPh sb="2" eb="4">
      <t>ヨテイ</t>
    </rPh>
    <phoneticPr fontId="2"/>
  </si>
  <si>
    <t>見直予定</t>
    <rPh sb="0" eb="2">
      <t>ミナオ</t>
    </rPh>
    <rPh sb="2" eb="4">
      <t>ヨテイ</t>
    </rPh>
    <phoneticPr fontId="2"/>
  </si>
  <si>
    <r>
      <t xml:space="preserve">人・農地プランの進捗度
</t>
    </r>
    <r>
      <rPr>
        <sz val="10"/>
        <rFont val="ＭＳ Ｐゴシック"/>
        <family val="3"/>
        <charset val="128"/>
      </rPr>
      <t>（該当項目に「1」を記入）</t>
    </r>
    <rPh sb="0" eb="1">
      <t>ヒト</t>
    </rPh>
    <rPh sb="2" eb="4">
      <t>ノウチ</t>
    </rPh>
    <rPh sb="8" eb="11">
      <t>シンチョクド</t>
    </rPh>
    <rPh sb="13" eb="15">
      <t>ガイトウ</t>
    </rPh>
    <rPh sb="15" eb="17">
      <t>コウモク</t>
    </rPh>
    <rPh sb="22" eb="24">
      <t>キニュウ</t>
    </rPh>
    <phoneticPr fontId="2"/>
  </si>
  <si>
    <t>成 果 目 標 項 目  （ 単 位 ：  経 営 体  ）</t>
    <rPh sb="0" eb="1">
      <t>シゲル</t>
    </rPh>
    <rPh sb="2" eb="3">
      <t>ハテ</t>
    </rPh>
    <rPh sb="4" eb="5">
      <t>メ</t>
    </rPh>
    <rPh sb="6" eb="7">
      <t>シルベ</t>
    </rPh>
    <rPh sb="8" eb="9">
      <t>コウ</t>
    </rPh>
    <rPh sb="10" eb="11">
      <t>メ</t>
    </rPh>
    <rPh sb="15" eb="16">
      <t>タン</t>
    </rPh>
    <rPh sb="17" eb="18">
      <t>クライ</t>
    </rPh>
    <phoneticPr fontId="2"/>
  </si>
  <si>
    <t>②耕作放棄地の解消</t>
    <rPh sb="1" eb="3">
      <t>コウサク</t>
    </rPh>
    <rPh sb="3" eb="6">
      <t>ホウキチ</t>
    </rPh>
    <rPh sb="7" eb="9">
      <t>カイショウ</t>
    </rPh>
    <phoneticPr fontId="2"/>
  </si>
  <si>
    <t>常時
雇用
者数</t>
    <rPh sb="0" eb="2">
      <t>ジョウジ</t>
    </rPh>
    <rPh sb="3" eb="5">
      <t>コヨウ</t>
    </rPh>
    <rPh sb="6" eb="7">
      <t>シャ</t>
    </rPh>
    <rPh sb="7" eb="8">
      <t>スウ</t>
    </rPh>
    <phoneticPr fontId="2"/>
  </si>
  <si>
    <t>⑥経営コスト縮減</t>
    <rPh sb="1" eb="3">
      <t>ケイエイ</t>
    </rPh>
    <rPh sb="6" eb="8">
      <t>シュクゲン</t>
    </rPh>
    <phoneticPr fontId="2"/>
  </si>
  <si>
    <t>保証対象融資額
（円）</t>
    <rPh sb="0" eb="2">
      <t>ホショウ</t>
    </rPh>
    <rPh sb="2" eb="4">
      <t>タイショウ</t>
    </rPh>
    <rPh sb="4" eb="6">
      <t>ユウシ</t>
    </rPh>
    <rPh sb="6" eb="7">
      <t>ガク</t>
    </rPh>
    <rPh sb="9" eb="10">
      <t>エン</t>
    </rPh>
    <phoneticPr fontId="2"/>
  </si>
  <si>
    <t>事業費計</t>
    <rPh sb="0" eb="3">
      <t>ジギョウヒ</t>
    </rPh>
    <rPh sb="3" eb="4">
      <t>ケイ</t>
    </rPh>
    <phoneticPr fontId="2"/>
  </si>
  <si>
    <t>事　　　業　　　費</t>
    <rPh sb="0" eb="1">
      <t>コト</t>
    </rPh>
    <rPh sb="4" eb="5">
      <t>ギョウ</t>
    </rPh>
    <rPh sb="8" eb="9">
      <t>ヒ</t>
    </rPh>
    <phoneticPr fontId="2"/>
  </si>
  <si>
    <t>配分積算額
（円）</t>
  </si>
  <si>
    <t>〇〇県</t>
    <rPh sb="2" eb="3">
      <t>ケン</t>
    </rPh>
    <phoneticPr fontId="2"/>
  </si>
  <si>
    <t>△△村</t>
    <rPh sb="2" eb="3">
      <t>ムラ</t>
    </rPh>
    <phoneticPr fontId="2"/>
  </si>
  <si>
    <t>△△</t>
    <phoneticPr fontId="2"/>
  </si>
  <si>
    <t>〇〇県合計</t>
    <rPh sb="2" eb="3">
      <t>ケン</t>
    </rPh>
    <rPh sb="3" eb="5">
      <t>ゴウケイ</t>
    </rPh>
    <phoneticPr fontId="2"/>
  </si>
  <si>
    <t>都道府県名</t>
    <rPh sb="0" eb="2">
      <t>トドウ</t>
    </rPh>
    <rPh sb="2" eb="3">
      <t>フ</t>
    </rPh>
    <rPh sb="3" eb="5">
      <t>ケンメイ</t>
    </rPh>
    <phoneticPr fontId="2"/>
  </si>
  <si>
    <t>農の雇用事業を活用している</t>
    <rPh sb="0" eb="1">
      <t>ノウ</t>
    </rPh>
    <rPh sb="2" eb="4">
      <t>コヨウ</t>
    </rPh>
    <rPh sb="4" eb="6">
      <t>ジギョウ</t>
    </rPh>
    <rPh sb="7" eb="9">
      <t>カツヨウ</t>
    </rPh>
    <phoneticPr fontId="2"/>
  </si>
  <si>
    <t>農業研修生数</t>
    <rPh sb="0" eb="2">
      <t>ノウギョウ</t>
    </rPh>
    <rPh sb="2" eb="5">
      <t>ケンシュウセイ</t>
    </rPh>
    <rPh sb="5" eb="6">
      <t>スウ</t>
    </rPh>
    <phoneticPr fontId="2"/>
  </si>
  <si>
    <t>独立した経営体数</t>
    <rPh sb="0" eb="2">
      <t>ドクリツ</t>
    </rPh>
    <rPh sb="4" eb="7">
      <t>ケイエイタイ</t>
    </rPh>
    <rPh sb="7" eb="8">
      <t>スウ</t>
    </rPh>
    <phoneticPr fontId="2"/>
  </si>
  <si>
    <t>助成対象経営体数</t>
    <rPh sb="0" eb="2">
      <t>ジョセイ</t>
    </rPh>
    <rPh sb="2" eb="4">
      <t>タイショウ</t>
    </rPh>
    <rPh sb="4" eb="7">
      <t>ケイエイタイ</t>
    </rPh>
    <rPh sb="7" eb="8">
      <t>カズ</t>
    </rPh>
    <phoneticPr fontId="2"/>
  </si>
  <si>
    <t>助成対象経営体者数</t>
    <rPh sb="0" eb="2">
      <t>ジョセイ</t>
    </rPh>
    <rPh sb="2" eb="4">
      <t>タイショウ</t>
    </rPh>
    <rPh sb="4" eb="7">
      <t>ケイエイタイ</t>
    </rPh>
    <rPh sb="7" eb="8">
      <t>シャ</t>
    </rPh>
    <rPh sb="8" eb="9">
      <t>スウ</t>
    </rPh>
    <phoneticPr fontId="2"/>
  </si>
  <si>
    <t xml:space="preserve">配　分　基　準　項　目　及　び　 ポ　イ　ン　ト　の　算　定 </t>
    <rPh sb="0" eb="1">
      <t>ハイ</t>
    </rPh>
    <rPh sb="2" eb="3">
      <t>ブン</t>
    </rPh>
    <rPh sb="4" eb="5">
      <t>モト</t>
    </rPh>
    <rPh sb="6" eb="7">
      <t>ジュン</t>
    </rPh>
    <rPh sb="8" eb="9">
      <t>コウ</t>
    </rPh>
    <rPh sb="10" eb="11">
      <t>メ</t>
    </rPh>
    <rPh sb="12" eb="13">
      <t>オヨ</t>
    </rPh>
    <rPh sb="27" eb="28">
      <t>ザン</t>
    </rPh>
    <rPh sb="29" eb="30">
      <t>サダム</t>
    </rPh>
    <phoneticPr fontId="2"/>
  </si>
  <si>
    <t>配分基準ポイント平均値</t>
    <rPh sb="0" eb="2">
      <t>ハイブン</t>
    </rPh>
    <rPh sb="2" eb="4">
      <t>キジュン</t>
    </rPh>
    <rPh sb="8" eb="11">
      <t>ヘイキンチ</t>
    </rPh>
    <phoneticPr fontId="2"/>
  </si>
  <si>
    <t>②農業の６次産業化</t>
    <rPh sb="1" eb="3">
      <t>ノウギョウ</t>
    </rPh>
    <rPh sb="5" eb="6">
      <t>ツギ</t>
    </rPh>
    <rPh sb="6" eb="8">
      <t>サンギョウ</t>
    </rPh>
    <rPh sb="8" eb="9">
      <t>カ</t>
    </rPh>
    <phoneticPr fontId="2"/>
  </si>
  <si>
    <t>③農産物の高付加価値化</t>
    <rPh sb="1" eb="4">
      <t>ノウサンブツ</t>
    </rPh>
    <rPh sb="5" eb="8">
      <t>コウフカ</t>
    </rPh>
    <rPh sb="8" eb="11">
      <t>カチカ</t>
    </rPh>
    <phoneticPr fontId="2"/>
  </si>
  <si>
    <t>④経営コストの縮減</t>
    <rPh sb="1" eb="3">
      <t>ケイエイ</t>
    </rPh>
    <rPh sb="7" eb="9">
      <t>シュクゲン</t>
    </rPh>
    <phoneticPr fontId="2"/>
  </si>
  <si>
    <t>⑤耕作放棄地の解消</t>
    <rPh sb="1" eb="3">
      <t>コウサク</t>
    </rPh>
    <rPh sb="3" eb="5">
      <t>ホウキ</t>
    </rPh>
    <rPh sb="5" eb="6">
      <t>チ</t>
    </rPh>
    <rPh sb="7" eb="9">
      <t>カイショウ</t>
    </rPh>
    <phoneticPr fontId="2"/>
  </si>
  <si>
    <t>⑥農業経営の複合化</t>
    <rPh sb="1" eb="3">
      <t>ノウギョウ</t>
    </rPh>
    <rPh sb="3" eb="5">
      <t>ケイエイ</t>
    </rPh>
    <rPh sb="6" eb="9">
      <t>フクゴウカ</t>
    </rPh>
    <phoneticPr fontId="2"/>
  </si>
  <si>
    <t>平成　２７　年　度　要　望　額</t>
    <rPh sb="0" eb="2">
      <t>ヘイセイ</t>
    </rPh>
    <rPh sb="6" eb="7">
      <t>トシ</t>
    </rPh>
    <rPh sb="8" eb="9">
      <t>タビ</t>
    </rPh>
    <rPh sb="10" eb="11">
      <t>ヨウ</t>
    </rPh>
    <rPh sb="12" eb="13">
      <t>ノゾミ</t>
    </rPh>
    <rPh sb="14" eb="15">
      <t>ガク</t>
    </rPh>
    <phoneticPr fontId="2"/>
  </si>
  <si>
    <t>必須目標</t>
    <rPh sb="0" eb="2">
      <t>ヒッス</t>
    </rPh>
    <rPh sb="2" eb="4">
      <t>モクヒョウ</t>
    </rPh>
    <phoneticPr fontId="2"/>
  </si>
  <si>
    <t>選択目標</t>
    <rPh sb="0" eb="2">
      <t>センタク</t>
    </rPh>
    <rPh sb="2" eb="4">
      <t>モクヒョウ</t>
    </rPh>
    <phoneticPr fontId="2"/>
  </si>
  <si>
    <t>①担い手への農地集積</t>
    <rPh sb="1" eb="2">
      <t>ニナ</t>
    </rPh>
    <rPh sb="3" eb="4">
      <t>テ</t>
    </rPh>
    <rPh sb="6" eb="8">
      <t>ノウチ</t>
    </rPh>
    <rPh sb="8" eb="10">
      <t>シュウセキ</t>
    </rPh>
    <phoneticPr fontId="2"/>
  </si>
  <si>
    <t>②農地集積割の増加</t>
    <rPh sb="1" eb="3">
      <t>ノウチ</t>
    </rPh>
    <rPh sb="3" eb="5">
      <t>シュウセキ</t>
    </rPh>
    <rPh sb="5" eb="6">
      <t>ワリ</t>
    </rPh>
    <rPh sb="7" eb="9">
      <t>ゾウカ</t>
    </rPh>
    <phoneticPr fontId="2"/>
  </si>
  <si>
    <t>③新規就農者及び後継者の確保</t>
    <rPh sb="1" eb="3">
      <t>シンキ</t>
    </rPh>
    <rPh sb="3" eb="6">
      <t>シュウノウシャ</t>
    </rPh>
    <rPh sb="6" eb="7">
      <t>オヨ</t>
    </rPh>
    <rPh sb="8" eb="11">
      <t>コウケイシャ</t>
    </rPh>
    <rPh sb="12" eb="14">
      <t>カクホ</t>
    </rPh>
    <phoneticPr fontId="2"/>
  </si>
  <si>
    <t>配分基準ポイント平均値
（１）</t>
    <rPh sb="0" eb="2">
      <t>ハイブン</t>
    </rPh>
    <rPh sb="2" eb="4">
      <t>キジュン</t>
    </rPh>
    <rPh sb="8" eb="11">
      <t>ヘイキンチ</t>
    </rPh>
    <phoneticPr fontId="2"/>
  </si>
  <si>
    <t>地区配分基準ポイント計
（２）</t>
    <rPh sb="0" eb="2">
      <t>チク</t>
    </rPh>
    <rPh sb="2" eb="4">
      <t>ハイブン</t>
    </rPh>
    <rPh sb="4" eb="6">
      <t>キジュン</t>
    </rPh>
    <rPh sb="10" eb="11">
      <t>ケイ</t>
    </rPh>
    <phoneticPr fontId="2"/>
  </si>
  <si>
    <t>配分基準
ポイント合計
（３）＝（１）＋（２）</t>
    <rPh sb="0" eb="2">
      <t>ハイブン</t>
    </rPh>
    <rPh sb="2" eb="4">
      <t>キジュン</t>
    </rPh>
    <rPh sb="9" eb="11">
      <t>ゴウケイ</t>
    </rPh>
    <phoneticPr fontId="2"/>
  </si>
  <si>
    <t>地区配分基準ポイント</t>
    <rPh sb="0" eb="2">
      <t>チク</t>
    </rPh>
    <rPh sb="2" eb="4">
      <t>ハイブン</t>
    </rPh>
    <rPh sb="4" eb="6">
      <t>キジュン</t>
    </rPh>
    <phoneticPr fontId="2"/>
  </si>
  <si>
    <t>(ｲ)　現状より２ha以上の経営面積の拡大</t>
    <rPh sb="4" eb="6">
      <t>ゲンジョウ</t>
    </rPh>
    <rPh sb="11" eb="13">
      <t>イジョウ</t>
    </rPh>
    <rPh sb="14" eb="16">
      <t>ケイエイ</t>
    </rPh>
    <rPh sb="16" eb="18">
      <t>メンセキ</t>
    </rPh>
    <rPh sb="19" eb="21">
      <t>カクダイ</t>
    </rPh>
    <phoneticPr fontId="2"/>
  </si>
  <si>
    <t>(ｱ)　農地中間管理機構等からの賃借権等の設定等又は４ha以上の経営面積の拡大</t>
    <rPh sb="4" eb="6">
      <t>ノウチ</t>
    </rPh>
    <rPh sb="6" eb="8">
      <t>チュウカン</t>
    </rPh>
    <rPh sb="8" eb="10">
      <t>カンリ</t>
    </rPh>
    <rPh sb="10" eb="12">
      <t>キコウ</t>
    </rPh>
    <rPh sb="12" eb="13">
      <t>トウ</t>
    </rPh>
    <rPh sb="16" eb="19">
      <t>チンシャクケン</t>
    </rPh>
    <rPh sb="19" eb="20">
      <t>トウ</t>
    </rPh>
    <rPh sb="21" eb="23">
      <t>セッテイ</t>
    </rPh>
    <rPh sb="23" eb="24">
      <t>トウ</t>
    </rPh>
    <rPh sb="24" eb="25">
      <t>マタ</t>
    </rPh>
    <rPh sb="29" eb="31">
      <t>イジョウ</t>
    </rPh>
    <rPh sb="32" eb="34">
      <t>ケイエイ</t>
    </rPh>
    <rPh sb="34" eb="36">
      <t>メンセキ</t>
    </rPh>
    <rPh sb="37" eb="39">
      <t>カクダイ</t>
    </rPh>
    <phoneticPr fontId="2"/>
  </si>
  <si>
    <t>(4)　（ｱ）及び(ｲ)以外で現状より経営面積の拡大</t>
    <rPh sb="7" eb="8">
      <t>オヨ</t>
    </rPh>
    <rPh sb="12" eb="14">
      <t>イガイ</t>
    </rPh>
    <rPh sb="15" eb="17">
      <t>ゲンジョウ</t>
    </rPh>
    <rPh sb="19" eb="21">
      <t>ケイエイ</t>
    </rPh>
    <rPh sb="21" eb="23">
      <t>メンセキ</t>
    </rPh>
    <rPh sb="24" eb="26">
      <t>カクダイ</t>
    </rPh>
    <phoneticPr fontId="2"/>
  </si>
  <si>
    <t>⑦農業経営の法人化</t>
    <rPh sb="1" eb="3">
      <t>ノウギョウ</t>
    </rPh>
    <rPh sb="3" eb="5">
      <t>ケイエイ</t>
    </rPh>
    <rPh sb="6" eb="9">
      <t>ホウジンカ</t>
    </rPh>
    <phoneticPr fontId="2"/>
  </si>
  <si>
    <t>⑧雇用</t>
    <rPh sb="1" eb="3">
      <t>コヨウ</t>
    </rPh>
    <phoneticPr fontId="2"/>
  </si>
  <si>
    <t>過去５年以内に融資（機械・施設整備資金）を受けて雇用を拡大している</t>
    <rPh sb="4" eb="6">
      <t>イナイ</t>
    </rPh>
    <phoneticPr fontId="2"/>
  </si>
  <si>
    <t>⑨新規就農</t>
    <rPh sb="1" eb="3">
      <t>シンキ</t>
    </rPh>
    <rPh sb="3" eb="5">
      <t>シュウノウ</t>
    </rPh>
    <phoneticPr fontId="2"/>
  </si>
  <si>
    <t>うち45歳までに就農した者である</t>
    <rPh sb="12" eb="13">
      <t>シャ</t>
    </rPh>
    <phoneticPr fontId="2"/>
  </si>
  <si>
    <t>⑩農業者の育成</t>
    <rPh sb="1" eb="4">
      <t>ノウギョウシャ</t>
    </rPh>
    <rPh sb="5" eb="7">
      <t>イクセイ</t>
    </rPh>
    <phoneticPr fontId="2"/>
  </si>
  <si>
    <t>農業研修生が青年就農給付金（準備型）の給付を受けている者である</t>
    <rPh sb="6" eb="8">
      <t>セイネン</t>
    </rPh>
    <rPh sb="8" eb="10">
      <t>シュウノウ</t>
    </rPh>
    <rPh sb="10" eb="13">
      <t>キュウフキン</t>
    </rPh>
    <rPh sb="14" eb="17">
      <t>ジュンビガタ</t>
    </rPh>
    <rPh sb="19" eb="21">
      <t>キュウフ</t>
    </rPh>
    <rPh sb="22" eb="23">
      <t>ウ</t>
    </rPh>
    <rPh sb="27" eb="28">
      <t>シャ</t>
    </rPh>
    <phoneticPr fontId="2"/>
  </si>
  <si>
    <t>青年就農給付金（経営開始型）を受ける経営体を育成した</t>
    <rPh sb="0" eb="2">
      <t>セイネン</t>
    </rPh>
    <rPh sb="2" eb="4">
      <t>シュウノウ</t>
    </rPh>
    <rPh sb="4" eb="7">
      <t>キュウフキン</t>
    </rPh>
    <rPh sb="8" eb="10">
      <t>ケイエイ</t>
    </rPh>
    <rPh sb="10" eb="12">
      <t>カイシ</t>
    </rPh>
    <rPh sb="12" eb="13">
      <t>カタ</t>
    </rPh>
    <rPh sb="15" eb="16">
      <t>ウ</t>
    </rPh>
    <rPh sb="18" eb="21">
      <t>ケイエイタイ</t>
    </rPh>
    <rPh sb="22" eb="24">
      <t>イクセイ</t>
    </rPh>
    <phoneticPr fontId="2"/>
  </si>
  <si>
    <t>⑪女性の取組</t>
    <rPh sb="1" eb="3">
      <t>ジョセイ</t>
    </rPh>
    <rPh sb="4" eb="6">
      <t>トリクミ</t>
    </rPh>
    <phoneticPr fontId="2"/>
  </si>
  <si>
    <t>③新規就農者の確保</t>
    <rPh sb="1" eb="3">
      <t>シンキ</t>
    </rPh>
    <rPh sb="3" eb="6">
      <t>シュウノウシャ</t>
    </rPh>
    <rPh sb="7" eb="9">
      <t>カクホ</t>
    </rPh>
    <phoneticPr fontId="2"/>
  </si>
  <si>
    <t>平成２７年度経営体育成支援事業要望地区総括表（Ａ表・融資主体補助型）</t>
    <phoneticPr fontId="2"/>
  </si>
  <si>
    <t>〔様式１〕</t>
    <phoneticPr fontId="2"/>
  </si>
  <si>
    <t>〔様式１－２〕</t>
    <phoneticPr fontId="2"/>
  </si>
  <si>
    <t>市町村
番号</t>
    <rPh sb="0" eb="3">
      <t>シチョウソン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</si>
</sst>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地区&quot;;[Red]\-#,##0&quot;地区&quot;"/>
    <numFmt numFmtId="177" formatCode="000"/>
    <numFmt numFmtId="178" formatCode="#,##0.000;[Red]\-#,##0.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38" fontId="3" fillId="2" borderId="0" xfId="2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2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2" borderId="0" xfId="0" applyFont="1" applyFill="1">
      <alignment vertical="center"/>
    </xf>
    <xf numFmtId="38" fontId="3" fillId="2" borderId="0" xfId="2" applyFont="1" applyFill="1">
      <alignment vertical="center"/>
    </xf>
    <xf numFmtId="38" fontId="3" fillId="0" borderId="6" xfId="2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38" fontId="3" fillId="0" borderId="0" xfId="2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8" fontId="3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38" fontId="3" fillId="0" borderId="0" xfId="2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0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center" vertical="top" textRotation="255" shrinkToFit="1"/>
    </xf>
    <xf numFmtId="0" fontId="5" fillId="0" borderId="7" xfId="0" applyFont="1" applyFill="1" applyBorder="1" applyAlignment="1">
      <alignment vertical="center" shrinkToFit="1"/>
    </xf>
    <xf numFmtId="38" fontId="3" fillId="0" borderId="8" xfId="2" applyFont="1" applyFill="1" applyBorder="1" applyAlignment="1">
      <alignment vertical="center" shrinkToFit="1"/>
    </xf>
    <xf numFmtId="38" fontId="3" fillId="0" borderId="9" xfId="2" applyFont="1" applyFill="1" applyBorder="1" applyAlignment="1">
      <alignment vertical="center" shrinkToFit="1"/>
    </xf>
    <xf numFmtId="38" fontId="3" fillId="4" borderId="8" xfId="2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8" fontId="3" fillId="0" borderId="11" xfId="2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4" borderId="6" xfId="2" applyFont="1" applyFill="1" applyBorder="1" applyAlignment="1">
      <alignment vertical="center" shrinkToFit="1"/>
    </xf>
    <xf numFmtId="38" fontId="3" fillId="0" borderId="13" xfId="2" applyFont="1" applyFill="1" applyBorder="1" applyAlignment="1">
      <alignment vertical="center"/>
    </xf>
    <xf numFmtId="38" fontId="3" fillId="0" borderId="14" xfId="2" applyFont="1" applyFill="1" applyBorder="1" applyAlignment="1">
      <alignment vertical="center" shrinkToFit="1"/>
    </xf>
    <xf numFmtId="38" fontId="3" fillId="0" borderId="15" xfId="2" applyFont="1" applyFill="1" applyBorder="1" applyAlignment="1">
      <alignment vertical="center" shrinkToFit="1"/>
    </xf>
    <xf numFmtId="38" fontId="3" fillId="0" borderId="13" xfId="2" applyFont="1" applyFill="1" applyBorder="1" applyAlignment="1">
      <alignment vertical="center" shrinkToFit="1"/>
    </xf>
    <xf numFmtId="38" fontId="3" fillId="4" borderId="16" xfId="2" applyFont="1" applyFill="1" applyBorder="1" applyAlignment="1">
      <alignment vertical="center" shrinkToFit="1"/>
    </xf>
    <xf numFmtId="38" fontId="3" fillId="4" borderId="17" xfId="2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38" fontId="3" fillId="0" borderId="19" xfId="2" applyFont="1" applyFill="1" applyBorder="1" applyAlignment="1">
      <alignment vertical="center"/>
    </xf>
    <xf numFmtId="38" fontId="3" fillId="0" borderId="20" xfId="2" applyFont="1" applyFill="1" applyBorder="1" applyAlignment="1">
      <alignment vertical="center"/>
    </xf>
    <xf numFmtId="38" fontId="3" fillId="0" borderId="21" xfId="2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38" fontId="3" fillId="0" borderId="22" xfId="2" applyFont="1" applyFill="1" applyBorder="1" applyAlignment="1">
      <alignment vertical="center"/>
    </xf>
    <xf numFmtId="0" fontId="4" fillId="5" borderId="23" xfId="0" applyFont="1" applyFill="1" applyBorder="1" applyAlignment="1">
      <alignment horizontal="center" vertical="center" wrapText="1" shrinkToFit="1"/>
    </xf>
    <xf numFmtId="38" fontId="3" fillId="5" borderId="24" xfId="2" applyFont="1" applyFill="1" applyBorder="1" applyAlignment="1">
      <alignment vertical="center"/>
    </xf>
    <xf numFmtId="38" fontId="3" fillId="5" borderId="9" xfId="2" applyFont="1" applyFill="1" applyBorder="1" applyAlignment="1">
      <alignment vertical="center"/>
    </xf>
    <xf numFmtId="38" fontId="3" fillId="5" borderId="25" xfId="2" applyFont="1" applyFill="1" applyBorder="1" applyAlignment="1">
      <alignment vertical="center"/>
    </xf>
    <xf numFmtId="38" fontId="3" fillId="6" borderId="11" xfId="2" applyFont="1" applyFill="1" applyBorder="1" applyAlignment="1">
      <alignment vertical="center"/>
    </xf>
    <xf numFmtId="38" fontId="3" fillId="6" borderId="9" xfId="2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shrinkToFit="1"/>
    </xf>
    <xf numFmtId="38" fontId="3" fillId="0" borderId="28" xfId="2" applyFont="1" applyFill="1" applyBorder="1" applyAlignment="1">
      <alignment vertical="center"/>
    </xf>
    <xf numFmtId="38" fontId="3" fillId="0" borderId="23" xfId="2" applyFont="1" applyFill="1" applyBorder="1" applyAlignment="1">
      <alignment vertical="center"/>
    </xf>
    <xf numFmtId="38" fontId="3" fillId="5" borderId="29" xfId="2" applyFont="1" applyFill="1" applyBorder="1" applyAlignment="1">
      <alignment vertical="center"/>
    </xf>
    <xf numFmtId="38" fontId="3" fillId="5" borderId="23" xfId="2" applyFont="1" applyFill="1" applyBorder="1" applyAlignment="1">
      <alignment vertical="center"/>
    </xf>
    <xf numFmtId="38" fontId="3" fillId="6" borderId="23" xfId="2" applyFont="1" applyFill="1" applyBorder="1" applyAlignment="1">
      <alignment vertical="center"/>
    </xf>
    <xf numFmtId="38" fontId="3" fillId="0" borderId="30" xfId="2" applyFont="1" applyFill="1" applyBorder="1" applyAlignment="1">
      <alignment vertical="center" shrinkToFit="1"/>
    </xf>
    <xf numFmtId="38" fontId="3" fillId="0" borderId="27" xfId="2" applyFont="1" applyFill="1" applyBorder="1" applyAlignment="1">
      <alignment vertical="center" shrinkToFit="1"/>
    </xf>
    <xf numFmtId="38" fontId="3" fillId="0" borderId="23" xfId="2" applyFont="1" applyFill="1" applyBorder="1" applyAlignment="1">
      <alignment vertical="center" shrinkToFit="1"/>
    </xf>
    <xf numFmtId="38" fontId="3" fillId="4" borderId="30" xfId="2" applyFont="1" applyFill="1" applyBorder="1" applyAlignment="1">
      <alignment vertical="center" shrinkToFit="1"/>
    </xf>
    <xf numFmtId="38" fontId="3" fillId="4" borderId="27" xfId="2" applyFont="1" applyFill="1" applyBorder="1" applyAlignment="1">
      <alignment vertical="center" shrinkToFit="1"/>
    </xf>
    <xf numFmtId="38" fontId="3" fillId="4" borderId="31" xfId="2" applyFont="1" applyFill="1" applyBorder="1" applyAlignment="1">
      <alignment vertical="center" shrinkToFit="1"/>
    </xf>
    <xf numFmtId="38" fontId="3" fillId="4" borderId="32" xfId="2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38" fontId="3" fillId="0" borderId="34" xfId="2" applyFont="1" applyFill="1" applyBorder="1" applyAlignment="1">
      <alignment vertical="center" shrinkToFit="1"/>
    </xf>
    <xf numFmtId="38" fontId="3" fillId="0" borderId="35" xfId="2" applyFont="1" applyFill="1" applyBorder="1" applyAlignment="1">
      <alignment vertical="center" shrinkToFit="1"/>
    </xf>
    <xf numFmtId="38" fontId="3" fillId="0" borderId="36" xfId="2" applyFont="1" applyFill="1" applyBorder="1" applyAlignment="1">
      <alignment vertical="center" shrinkToFit="1"/>
    </xf>
    <xf numFmtId="38" fontId="3" fillId="0" borderId="37" xfId="2" applyFont="1" applyFill="1" applyBorder="1" applyAlignment="1">
      <alignment vertical="center" shrinkToFit="1"/>
    </xf>
    <xf numFmtId="38" fontId="3" fillId="0" borderId="38" xfId="2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38" fontId="3" fillId="0" borderId="40" xfId="2" applyFont="1" applyFill="1" applyBorder="1" applyAlignment="1">
      <alignment vertical="center"/>
    </xf>
    <xf numFmtId="38" fontId="3" fillId="0" borderId="41" xfId="2" applyFont="1" applyFill="1" applyBorder="1" applyAlignment="1">
      <alignment vertical="center"/>
    </xf>
    <xf numFmtId="38" fontId="3" fillId="0" borderId="42" xfId="2" applyFont="1" applyFill="1" applyBorder="1" applyAlignment="1">
      <alignment vertical="center"/>
    </xf>
    <xf numFmtId="38" fontId="3" fillId="0" borderId="43" xfId="2" applyFont="1" applyFill="1" applyBorder="1" applyAlignment="1">
      <alignment vertical="center" shrinkToFit="1"/>
    </xf>
    <xf numFmtId="38" fontId="3" fillId="0" borderId="44" xfId="2" applyFont="1" applyFill="1" applyBorder="1" applyAlignment="1">
      <alignment vertical="center" shrinkToFit="1"/>
    </xf>
    <xf numFmtId="38" fontId="3" fillId="0" borderId="45" xfId="2" applyFont="1" applyFill="1" applyBorder="1" applyAlignment="1">
      <alignment vertical="center" shrinkToFit="1"/>
    </xf>
    <xf numFmtId="38" fontId="3" fillId="0" borderId="46" xfId="2" applyFont="1" applyFill="1" applyBorder="1" applyAlignment="1">
      <alignment vertical="center" shrinkToFit="1"/>
    </xf>
    <xf numFmtId="38" fontId="3" fillId="0" borderId="47" xfId="2" applyFont="1" applyFill="1" applyBorder="1" applyAlignment="1">
      <alignment vertical="center" shrinkToFit="1"/>
    </xf>
    <xf numFmtId="38" fontId="3" fillId="0" borderId="48" xfId="2" applyFont="1" applyFill="1" applyBorder="1" applyAlignment="1">
      <alignment vertical="center" shrinkToFit="1"/>
    </xf>
    <xf numFmtId="38" fontId="3" fillId="4" borderId="49" xfId="2" applyFont="1" applyFill="1" applyBorder="1" applyAlignment="1">
      <alignment vertical="center" shrinkToFit="1"/>
    </xf>
    <xf numFmtId="38" fontId="3" fillId="4" borderId="14" xfId="2" applyFont="1" applyFill="1" applyBorder="1" applyAlignment="1">
      <alignment vertical="center" shrinkToFit="1"/>
    </xf>
    <xf numFmtId="38" fontId="3" fillId="4" borderId="15" xfId="2" applyFont="1" applyFill="1" applyBorder="1" applyAlignment="1">
      <alignment vertical="center" shrinkToFit="1"/>
    </xf>
    <xf numFmtId="38" fontId="3" fillId="0" borderId="50" xfId="2" applyFont="1" applyFill="1" applyBorder="1" applyAlignment="1">
      <alignment vertical="center" shrinkToFit="1"/>
    </xf>
    <xf numFmtId="38" fontId="3" fillId="0" borderId="51" xfId="2" applyFont="1" applyFill="1" applyBorder="1" applyAlignment="1">
      <alignment vertical="center" shrinkToFit="1"/>
    </xf>
    <xf numFmtId="38" fontId="3" fillId="4" borderId="52" xfId="2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177" fontId="6" fillId="3" borderId="54" xfId="0" applyNumberFormat="1" applyFont="1" applyFill="1" applyBorder="1" applyAlignment="1">
      <alignment horizontal="center" vertical="center" wrapText="1" shrinkToFit="1"/>
    </xf>
    <xf numFmtId="0" fontId="4" fillId="7" borderId="29" xfId="0" applyFont="1" applyFill="1" applyBorder="1" applyAlignment="1">
      <alignment vertical="center" wrapText="1"/>
    </xf>
    <xf numFmtId="177" fontId="6" fillId="3" borderId="55" xfId="0" applyNumberFormat="1" applyFont="1" applyFill="1" applyBorder="1" applyAlignment="1">
      <alignment horizontal="center" vertical="center" wrapText="1" shrinkToFit="1"/>
    </xf>
    <xf numFmtId="38" fontId="3" fillId="0" borderId="56" xfId="2" applyFont="1" applyFill="1" applyBorder="1" applyAlignment="1">
      <alignment vertical="center" shrinkToFit="1"/>
    </xf>
    <xf numFmtId="38" fontId="3" fillId="0" borderId="25" xfId="2" applyFont="1" applyFill="1" applyBorder="1" applyAlignment="1">
      <alignment vertical="center" shrinkToFit="1"/>
    </xf>
    <xf numFmtId="38" fontId="3" fillId="0" borderId="29" xfId="2" applyFont="1" applyFill="1" applyBorder="1" applyAlignment="1">
      <alignment vertical="center" shrinkToFit="1"/>
    </xf>
    <xf numFmtId="38" fontId="3" fillId="0" borderId="57" xfId="2" applyFont="1" applyFill="1" applyBorder="1" applyAlignment="1">
      <alignment vertical="center" shrinkToFit="1"/>
    </xf>
    <xf numFmtId="0" fontId="3" fillId="7" borderId="11" xfId="2" applyNumberFormat="1" applyFont="1" applyFill="1" applyBorder="1" applyAlignment="1">
      <alignment vertical="center"/>
    </xf>
    <xf numFmtId="0" fontId="3" fillId="7" borderId="58" xfId="2" applyNumberFormat="1" applyFont="1" applyFill="1" applyBorder="1" applyAlignment="1">
      <alignment vertical="center"/>
    </xf>
    <xf numFmtId="0" fontId="3" fillId="7" borderId="9" xfId="2" applyNumberFormat="1" applyFont="1" applyFill="1" applyBorder="1" applyAlignment="1">
      <alignment vertical="center"/>
    </xf>
    <xf numFmtId="0" fontId="3" fillId="7" borderId="17" xfId="2" applyNumberFormat="1" applyFont="1" applyFill="1" applyBorder="1" applyAlignment="1">
      <alignment vertical="center"/>
    </xf>
    <xf numFmtId="38" fontId="3" fillId="0" borderId="59" xfId="2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left" vertical="center"/>
    </xf>
    <xf numFmtId="0" fontId="4" fillId="7" borderId="56" xfId="0" applyFont="1" applyFill="1" applyBorder="1" applyAlignment="1">
      <alignment vertical="center" wrapText="1"/>
    </xf>
    <xf numFmtId="0" fontId="4" fillId="8" borderId="60" xfId="0" applyFont="1" applyFill="1" applyBorder="1" applyAlignment="1">
      <alignment vertical="center" wrapText="1"/>
    </xf>
    <xf numFmtId="178" fontId="3" fillId="9" borderId="11" xfId="2" applyNumberFormat="1" applyFont="1" applyFill="1" applyBorder="1" applyAlignment="1">
      <alignment vertical="center"/>
    </xf>
    <xf numFmtId="178" fontId="3" fillId="9" borderId="9" xfId="2" applyNumberFormat="1" applyFont="1" applyFill="1" applyBorder="1" applyAlignment="1">
      <alignment vertical="center"/>
    </xf>
    <xf numFmtId="0" fontId="9" fillId="10" borderId="61" xfId="0" applyFont="1" applyFill="1" applyBorder="1" applyAlignment="1">
      <alignment horizontal="center" vertical="center" wrapText="1"/>
    </xf>
    <xf numFmtId="0" fontId="9" fillId="10" borderId="62" xfId="0" applyFont="1" applyFill="1" applyBorder="1" applyAlignment="1">
      <alignment horizontal="center" vertical="center" wrapText="1"/>
    </xf>
    <xf numFmtId="0" fontId="3" fillId="10" borderId="63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vertical="center" wrapText="1"/>
    </xf>
    <xf numFmtId="0" fontId="9" fillId="3" borderId="56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 wrapText="1" shrinkToFit="1"/>
    </xf>
    <xf numFmtId="38" fontId="3" fillId="0" borderId="64" xfId="2" applyFont="1" applyFill="1" applyBorder="1" applyAlignment="1">
      <alignment vertical="center"/>
    </xf>
    <xf numFmtId="38" fontId="3" fillId="0" borderId="56" xfId="2" applyFont="1" applyFill="1" applyBorder="1" applyAlignment="1">
      <alignment vertical="center"/>
    </xf>
    <xf numFmtId="38" fontId="3" fillId="0" borderId="25" xfId="2" applyFont="1" applyFill="1" applyBorder="1" applyAlignment="1">
      <alignment vertical="center"/>
    </xf>
    <xf numFmtId="38" fontId="3" fillId="0" borderId="29" xfId="2" applyFont="1" applyFill="1" applyBorder="1" applyAlignment="1">
      <alignment vertical="center"/>
    </xf>
    <xf numFmtId="38" fontId="3" fillId="0" borderId="58" xfId="2" applyFont="1" applyFill="1" applyBorder="1" applyAlignment="1">
      <alignment vertical="center"/>
    </xf>
    <xf numFmtId="38" fontId="3" fillId="0" borderId="49" xfId="2" applyFont="1" applyFill="1" applyBorder="1" applyAlignment="1">
      <alignment vertical="center"/>
    </xf>
    <xf numFmtId="38" fontId="3" fillId="0" borderId="17" xfId="2" applyFont="1" applyFill="1" applyBorder="1" applyAlignment="1">
      <alignment vertical="center"/>
    </xf>
    <xf numFmtId="38" fontId="3" fillId="0" borderId="32" xfId="2" applyFont="1" applyFill="1" applyBorder="1" applyAlignment="1">
      <alignment vertical="center"/>
    </xf>
    <xf numFmtId="0" fontId="3" fillId="8" borderId="65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38" fontId="3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38" fontId="4" fillId="3" borderId="68" xfId="2" applyFont="1" applyFill="1" applyBorder="1" applyAlignment="1">
      <alignment horizontal="center" vertical="center" wrapText="1"/>
    </xf>
    <xf numFmtId="38" fontId="4" fillId="3" borderId="5" xfId="2" applyFont="1" applyFill="1" applyBorder="1" applyAlignment="1">
      <alignment horizontal="center" vertical="center" wrapText="1"/>
    </xf>
    <xf numFmtId="38" fontId="4" fillId="3" borderId="67" xfId="2" applyFont="1" applyFill="1" applyBorder="1" applyAlignment="1">
      <alignment horizontal="center" vertical="center" wrapText="1"/>
    </xf>
    <xf numFmtId="38" fontId="4" fillId="3" borderId="60" xfId="2" applyFont="1" applyFill="1" applyBorder="1" applyAlignment="1">
      <alignment horizontal="center" vertical="center" wrapText="1"/>
    </xf>
    <xf numFmtId="38" fontId="4" fillId="5" borderId="4" xfId="2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8" fontId="4" fillId="3" borderId="4" xfId="2" applyFont="1" applyFill="1" applyBorder="1" applyAlignment="1">
      <alignment horizontal="center" vertical="center" wrapText="1"/>
    </xf>
    <xf numFmtId="38" fontId="4" fillId="6" borderId="4" xfId="2" applyFont="1" applyFill="1" applyBorder="1" applyAlignment="1">
      <alignment horizontal="center" vertical="center" wrapText="1"/>
    </xf>
    <xf numFmtId="38" fontId="3" fillId="3" borderId="69" xfId="2" applyFont="1" applyFill="1" applyBorder="1" applyAlignment="1">
      <alignment horizontal="center" vertical="top" textRotation="255" shrinkToFit="1"/>
    </xf>
    <xf numFmtId="0" fontId="3" fillId="11" borderId="65" xfId="0" applyFont="1" applyFill="1" applyBorder="1" applyAlignment="1">
      <alignment horizontal="center" vertical="center" wrapText="1"/>
    </xf>
    <xf numFmtId="38" fontId="3" fillId="8" borderId="70" xfId="2" applyFont="1" applyFill="1" applyBorder="1" applyAlignment="1">
      <alignment horizontal="center" vertical="top" textRotation="255" shrinkToFit="1"/>
    </xf>
    <xf numFmtId="0" fontId="3" fillId="12" borderId="71" xfId="0" applyFont="1" applyFill="1" applyBorder="1" applyAlignment="1">
      <alignment horizontal="center" vertical="center" wrapText="1"/>
    </xf>
    <xf numFmtId="0" fontId="3" fillId="12" borderId="66" xfId="0" applyFont="1" applyFill="1" applyBorder="1" applyAlignment="1">
      <alignment horizontal="center" vertical="center" wrapText="1"/>
    </xf>
    <xf numFmtId="0" fontId="3" fillId="10" borderId="72" xfId="0" applyFont="1" applyFill="1" applyBorder="1" applyAlignment="1">
      <alignment horizontal="center" vertical="center" wrapText="1"/>
    </xf>
    <xf numFmtId="0" fontId="3" fillId="10" borderId="66" xfId="0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8" fontId="3" fillId="3" borderId="74" xfId="2" applyFont="1" applyFill="1" applyBorder="1" applyAlignment="1">
      <alignment horizontal="center" vertical="top" textRotation="255" shrinkToFit="1"/>
    </xf>
    <xf numFmtId="0" fontId="0" fillId="0" borderId="0" xfId="0" applyFont="1">
      <alignment vertical="center"/>
    </xf>
    <xf numFmtId="0" fontId="4" fillId="8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38" fontId="3" fillId="0" borderId="11" xfId="2" applyNumberFormat="1" applyFont="1" applyFill="1" applyBorder="1" applyAlignment="1">
      <alignment vertical="center"/>
    </xf>
    <xf numFmtId="38" fontId="3" fillId="0" borderId="11" xfId="1" applyNumberFormat="1" applyFont="1" applyFill="1" applyBorder="1" applyAlignment="1">
      <alignment vertical="center"/>
    </xf>
    <xf numFmtId="38" fontId="3" fillId="9" borderId="11" xfId="2" applyNumberFormat="1" applyFont="1" applyFill="1" applyBorder="1" applyAlignment="1">
      <alignment vertical="center"/>
    </xf>
    <xf numFmtId="38" fontId="3" fillId="0" borderId="9" xfId="2" applyNumberFormat="1" applyFont="1" applyFill="1" applyBorder="1" applyAlignment="1">
      <alignment vertical="center"/>
    </xf>
    <xf numFmtId="38" fontId="3" fillId="0" borderId="9" xfId="1" applyNumberFormat="1" applyFont="1" applyFill="1" applyBorder="1" applyAlignment="1">
      <alignment vertical="center"/>
    </xf>
    <xf numFmtId="38" fontId="3" fillId="9" borderId="9" xfId="2" applyNumberFormat="1" applyFont="1" applyFill="1" applyBorder="1" applyAlignment="1">
      <alignment vertical="center"/>
    </xf>
    <xf numFmtId="178" fontId="3" fillId="13" borderId="11" xfId="2" applyNumberFormat="1" applyFont="1" applyFill="1" applyBorder="1" applyAlignment="1">
      <alignment vertical="center"/>
    </xf>
    <xf numFmtId="178" fontId="3" fillId="13" borderId="9" xfId="2" applyNumberFormat="1" applyFont="1" applyFill="1" applyBorder="1" applyAlignment="1">
      <alignment vertical="center"/>
    </xf>
    <xf numFmtId="0" fontId="4" fillId="8" borderId="14" xfId="0" applyFont="1" applyFill="1" applyBorder="1" applyAlignment="1">
      <alignment horizontal="center" vertical="center" wrapText="1"/>
    </xf>
    <xf numFmtId="38" fontId="3" fillId="9" borderId="11" xfId="2" applyFont="1" applyFill="1" applyBorder="1" applyAlignment="1">
      <alignment vertical="center"/>
    </xf>
    <xf numFmtId="38" fontId="3" fillId="9" borderId="9" xfId="2" applyFont="1" applyFill="1" applyBorder="1" applyAlignment="1">
      <alignment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8" fillId="0" borderId="0" xfId="3" applyFont="1" applyFill="1" applyProtection="1">
      <alignment vertical="center"/>
      <protection locked="0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 wrapText="1"/>
    </xf>
    <xf numFmtId="0" fontId="3" fillId="10" borderId="6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0" fontId="4" fillId="8" borderId="6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 wrapText="1" readingOrder="1"/>
    </xf>
    <xf numFmtId="0" fontId="3" fillId="8" borderId="4" xfId="0" applyFont="1" applyFill="1" applyBorder="1" applyAlignment="1">
      <alignment horizontal="center" vertical="center" wrapText="1" readingOrder="1"/>
    </xf>
    <xf numFmtId="0" fontId="9" fillId="3" borderId="23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3" fillId="12" borderId="23" xfId="0" applyFont="1" applyFill="1" applyBorder="1" applyAlignment="1">
      <alignment horizontal="center" vertical="center" wrapText="1" readingOrder="1"/>
    </xf>
    <xf numFmtId="0" fontId="3" fillId="12" borderId="4" xfId="0" applyFont="1" applyFill="1" applyBorder="1" applyAlignment="1">
      <alignment horizontal="center" vertical="center" wrapText="1" readingOrder="1"/>
    </xf>
    <xf numFmtId="0" fontId="9" fillId="12" borderId="23" xfId="0" applyFont="1" applyFill="1" applyBorder="1" applyAlignment="1">
      <alignment horizontal="center" vertical="center" wrapText="1" readingOrder="1"/>
    </xf>
    <xf numFmtId="0" fontId="9" fillId="12" borderId="4" xfId="0" applyFont="1" applyFill="1" applyBorder="1" applyAlignment="1">
      <alignment horizontal="center" vertical="center" wrapText="1" readingOrder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vertical="center" wrapText="1"/>
    </xf>
    <xf numFmtId="0" fontId="4" fillId="8" borderId="29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vertical="center" wrapText="1"/>
    </xf>
    <xf numFmtId="0" fontId="4" fillId="8" borderId="56" xfId="0" applyFont="1" applyFill="1" applyBorder="1" applyAlignment="1">
      <alignment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9" borderId="65" xfId="0" applyFont="1" applyFill="1" applyBorder="1" applyAlignment="1">
      <alignment vertical="center" wrapText="1"/>
    </xf>
    <xf numFmtId="38" fontId="3" fillId="3" borderId="28" xfId="2" applyFont="1" applyFill="1" applyBorder="1" applyAlignment="1">
      <alignment horizontal="center" vertical="center" wrapText="1" readingOrder="1"/>
    </xf>
    <xf numFmtId="38" fontId="3" fillId="3" borderId="68" xfId="2" applyFont="1" applyFill="1" applyBorder="1" applyAlignment="1">
      <alignment horizontal="center" vertical="center" wrapText="1" readingOrder="1"/>
    </xf>
    <xf numFmtId="0" fontId="4" fillId="3" borderId="30" xfId="0" applyFont="1" applyFill="1" applyBorder="1" applyAlignment="1">
      <alignment vertical="center" wrapText="1" shrinkToFit="1"/>
    </xf>
    <xf numFmtId="0" fontId="4" fillId="3" borderId="29" xfId="0" applyFont="1" applyFill="1" applyBorder="1" applyAlignment="1">
      <alignment vertical="center" wrapText="1" shrinkToFit="1"/>
    </xf>
    <xf numFmtId="0" fontId="4" fillId="3" borderId="14" xfId="0" applyFont="1" applyFill="1" applyBorder="1" applyAlignment="1">
      <alignment vertical="center" wrapText="1" shrinkToFit="1"/>
    </xf>
    <xf numFmtId="0" fontId="4" fillId="3" borderId="56" xfId="0" applyFont="1" applyFill="1" applyBorder="1" applyAlignment="1">
      <alignment vertical="center" wrapText="1" shrinkToFit="1"/>
    </xf>
    <xf numFmtId="0" fontId="4" fillId="8" borderId="30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4" fillId="3" borderId="68" xfId="0" applyFont="1" applyFill="1" applyBorder="1" applyAlignment="1">
      <alignment vertical="center" wrapText="1" shrinkToFi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67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76" xfId="0" applyFont="1" applyFill="1" applyBorder="1" applyAlignment="1">
      <alignment horizontal="center" vertical="center" wrapText="1"/>
    </xf>
    <xf numFmtId="0" fontId="3" fillId="8" borderId="77" xfId="0" applyFont="1" applyFill="1" applyBorder="1" applyAlignment="1">
      <alignment horizontal="center" vertical="center" wrapText="1"/>
    </xf>
    <xf numFmtId="0" fontId="3" fillId="8" borderId="78" xfId="0" applyFont="1" applyFill="1" applyBorder="1" applyAlignment="1">
      <alignment horizontal="center" vertical="center" wrapText="1"/>
    </xf>
    <xf numFmtId="0" fontId="3" fillId="10" borderId="63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38" fontId="3" fillId="8" borderId="15" xfId="2" applyFont="1" applyFill="1" applyBorder="1" applyAlignment="1">
      <alignment horizontal="center" vertical="center" wrapText="1" readingOrder="1"/>
    </xf>
    <xf numFmtId="38" fontId="3" fillId="8" borderId="14" xfId="2" applyFont="1" applyFill="1" applyBorder="1" applyAlignment="1">
      <alignment horizontal="center" vertical="center" wrapText="1" readingOrder="1"/>
    </xf>
    <xf numFmtId="38" fontId="3" fillId="8" borderId="56" xfId="2" applyFont="1" applyFill="1" applyBorder="1" applyAlignment="1">
      <alignment horizontal="center" vertical="center" wrapText="1" readingOrder="1"/>
    </xf>
    <xf numFmtId="0" fontId="4" fillId="9" borderId="4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60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60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60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38" fontId="3" fillId="3" borderId="12" xfId="2" applyFont="1" applyFill="1" applyBorder="1" applyAlignment="1">
      <alignment horizontal="center" vertical="center" readingOrder="1"/>
    </xf>
    <xf numFmtId="38" fontId="3" fillId="3" borderId="6" xfId="2" applyFont="1" applyFill="1" applyBorder="1" applyAlignment="1">
      <alignment horizontal="center" vertical="center" readingOrder="1"/>
    </xf>
    <xf numFmtId="38" fontId="3" fillId="3" borderId="25" xfId="2" applyFont="1" applyFill="1" applyBorder="1" applyAlignment="1">
      <alignment horizontal="center" vertical="center" readingOrder="1"/>
    </xf>
    <xf numFmtId="0" fontId="3" fillId="8" borderId="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38" fontId="3" fillId="3" borderId="23" xfId="2" applyFont="1" applyFill="1" applyBorder="1" applyAlignment="1">
      <alignment horizontal="center" vertical="center" wrapText="1" readingOrder="1"/>
    </xf>
    <xf numFmtId="38" fontId="3" fillId="3" borderId="4" xfId="2" applyFont="1" applyFill="1" applyBorder="1" applyAlignment="1">
      <alignment horizontal="center" vertical="center" wrapText="1" readingOrder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6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177" fontId="6" fillId="3" borderId="10" xfId="0" applyNumberFormat="1" applyFont="1" applyFill="1" applyBorder="1" applyAlignment="1">
      <alignment horizontal="center" vertical="center" wrapText="1" shrinkToFit="1"/>
    </xf>
    <xf numFmtId="177" fontId="6" fillId="3" borderId="81" xfId="0" applyNumberFormat="1" applyFont="1" applyFill="1" applyBorder="1" applyAlignment="1">
      <alignment horizontal="center" vertical="center" wrapText="1" shrinkToFit="1"/>
    </xf>
    <xf numFmtId="177" fontId="6" fillId="3" borderId="82" xfId="0" applyNumberFormat="1" applyFont="1" applyFill="1" applyBorder="1" applyAlignment="1">
      <alignment horizontal="center" vertical="center" wrapText="1" shrinkToFit="1"/>
    </xf>
    <xf numFmtId="38" fontId="6" fillId="3" borderId="1" xfId="2" applyFont="1" applyFill="1" applyBorder="1" applyAlignment="1">
      <alignment horizontal="center" vertical="center" wrapText="1" shrinkToFit="1"/>
    </xf>
    <xf numFmtId="38" fontId="6" fillId="3" borderId="54" xfId="2" applyFont="1" applyFill="1" applyBorder="1" applyAlignment="1">
      <alignment horizontal="center" vertical="center" wrapText="1" shrinkToFit="1"/>
    </xf>
    <xf numFmtId="38" fontId="6" fillId="3" borderId="55" xfId="2" applyFont="1" applyFill="1" applyBorder="1" applyAlignment="1">
      <alignment horizontal="center" vertical="center" wrapText="1" shrinkToFit="1"/>
    </xf>
    <xf numFmtId="38" fontId="6" fillId="3" borderId="83" xfId="2" applyFont="1" applyFill="1" applyBorder="1" applyAlignment="1">
      <alignment horizontal="center" vertical="center" wrapText="1"/>
    </xf>
    <xf numFmtId="38" fontId="6" fillId="3" borderId="84" xfId="2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62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8" borderId="5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80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10" borderId="79" xfId="0" applyFont="1" applyFill="1" applyBorder="1" applyAlignment="1">
      <alignment horizontal="center" vertical="center" wrapText="1"/>
    </xf>
    <xf numFmtId="0" fontId="7" fillId="10" borderId="54" xfId="0" applyFont="1" applyFill="1" applyBorder="1" applyAlignment="1">
      <alignment horizontal="center" vertical="center" wrapText="1"/>
    </xf>
    <xf numFmtId="0" fontId="7" fillId="10" borderId="55" xfId="0" applyFont="1" applyFill="1" applyBorder="1" applyAlignment="1">
      <alignment horizontal="center" vertical="center" wrapText="1"/>
    </xf>
    <xf numFmtId="0" fontId="7" fillId="10" borderId="5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6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distributed" vertical="center" wrapText="1" indent="3" shrinkToFit="1"/>
    </xf>
    <xf numFmtId="0" fontId="4" fillId="3" borderId="9" xfId="0" applyFont="1" applyFill="1" applyBorder="1" applyAlignment="1">
      <alignment horizontal="distributed" vertical="center" wrapText="1" indent="3" shrinkToFit="1"/>
    </xf>
    <xf numFmtId="0" fontId="4" fillId="8" borderId="9" xfId="0" applyFont="1" applyFill="1" applyBorder="1" applyAlignment="1">
      <alignment horizontal="distributed" vertical="center" wrapText="1" indent="3"/>
    </xf>
    <xf numFmtId="0" fontId="4" fillId="8" borderId="17" xfId="0" applyFont="1" applyFill="1" applyBorder="1" applyAlignment="1">
      <alignment horizontal="distributed" vertical="center" wrapText="1" indent="3"/>
    </xf>
    <xf numFmtId="0" fontId="4" fillId="3" borderId="0" xfId="0" applyFont="1" applyFill="1" applyBorder="1" applyAlignment="1">
      <alignment horizontal="center" vertical="center" wrapText="1" shrinkToFit="1"/>
    </xf>
    <xf numFmtId="0" fontId="4" fillId="3" borderId="60" xfId="0" applyFont="1" applyFill="1" applyBorder="1" applyAlignment="1">
      <alignment horizontal="center" vertical="center" wrapText="1" shrinkToFi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317506</xdr:colOff>
      <xdr:row>7</xdr:row>
      <xdr:rowOff>42333</xdr:rowOff>
    </xdr:from>
    <xdr:to>
      <xdr:col>4</xdr:col>
      <xdr:colOff>354339</xdr:colOff>
      <xdr:row>8</xdr:row>
      <xdr:rowOff>169334</xdr:rowOff>
    </xdr:to>
    <xdr:sp macro="" textlink="">
      <xdr:nvSpPr>
        <xdr:cNvPr id="2" name="角丸四角形 1"/>
        <xdr:cNvSpPr/>
      </xdr:nvSpPr>
      <xdr:spPr>
        <a:xfrm>
          <a:off x="317506" y="2222500"/>
          <a:ext cx="1836000" cy="529167"/>
        </a:xfrm>
        <a:prstGeom prst="round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台風</a:t>
          </a:r>
          <a:r>
            <a:rPr kumimoji="1" lang="en-US" altLang="ja-JP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号等復旧分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K21"/>
  <sheetViews>
    <sheetView tabSelected="1" zoomScale="90" zoomScaleNormal="90" zoomScaleSheetLayoutView="100" workbookViewId="0">
      <pane xSplit="5" ySplit="10" topLeftCell="F11" activePane="bottomRight" state="frozen"/>
      <selection pane="topRight" activeCell="E1" sqref="E1"/>
      <selection pane="bottomLeft" activeCell="A11" sqref="A11"/>
      <selection pane="bottomRight" activeCell="A11" sqref="A11"/>
    </sheetView>
  </sheetViews>
  <sheetFormatPr defaultRowHeight="13.5" x14ac:dyDescent="0.15"/>
  <cols>
    <col min="2" max="2" width="4.625" style="15" customWidth="1"/>
    <col min="3" max="3" width="9.5" style="15" customWidth="1"/>
    <col min="4" max="4" width="9.625" style="16" customWidth="1"/>
    <col min="5" max="5" width="9.625" style="17" customWidth="1"/>
    <col min="6" max="6" width="5.625" style="18" customWidth="1"/>
    <col min="7" max="8" width="5.625" style="15" customWidth="1"/>
    <col min="9" max="10" width="5.625" style="18" customWidth="1"/>
    <col min="11" max="11" width="5.625" style="15" customWidth="1"/>
    <col min="12" max="13" width="5.625" style="18" customWidth="1"/>
    <col min="14" max="15" width="5.5" style="18" customWidth="1"/>
    <col min="16" max="34" width="5.5" style="15" customWidth="1"/>
    <col min="35" max="35" width="5.5" style="18" customWidth="1"/>
    <col min="36" max="36" width="5.5" style="15" customWidth="1"/>
    <col min="37" max="37" width="5.5" style="18" customWidth="1"/>
    <col min="38" max="40" width="5.5" style="15" customWidth="1"/>
    <col min="41" max="43" width="5.5" style="18" customWidth="1"/>
    <col min="44" max="44" width="5.5" style="15" customWidth="1"/>
    <col min="45" max="45" width="5.5" style="18" customWidth="1"/>
    <col min="46" max="46" width="5.5" style="15" customWidth="1"/>
    <col min="47" max="49" width="5.5" style="18" customWidth="1"/>
    <col min="50" max="50" width="8.5" style="18" customWidth="1"/>
    <col min="51" max="51" width="8.5" style="15" customWidth="1"/>
    <col min="52" max="55" width="6.625" style="15" customWidth="1"/>
    <col min="56" max="59" width="8.5" style="15" customWidth="1"/>
    <col min="60" max="60" width="6.25" style="23" customWidth="1"/>
    <col min="61" max="61" width="10.625" style="23" customWidth="1"/>
    <col min="62" max="62" width="10.5" style="1" customWidth="1"/>
    <col min="63" max="63" width="10.625" style="1" customWidth="1"/>
    <col min="64" max="64" width="6.25" style="23" customWidth="1"/>
    <col min="65" max="65" width="10.75" style="23" customWidth="1"/>
    <col min="66" max="66" width="10.75" style="1" customWidth="1"/>
    <col min="67" max="67" width="10.75" style="23" customWidth="1"/>
    <col min="68" max="68" width="10.75" style="1" customWidth="1"/>
    <col min="69" max="72" width="9.5" style="1" customWidth="1"/>
    <col min="73" max="73" width="10.875" style="23" customWidth="1"/>
    <col min="74" max="75" width="10.875" style="1" customWidth="1"/>
    <col min="76" max="76" width="10" style="24" customWidth="1"/>
    <col min="77" max="85" width="6.375" style="19" customWidth="1"/>
    <col min="86" max="86" width="5.5" customWidth="1"/>
  </cols>
  <sheetData>
    <row r="1" spans="1:89" ht="24" x14ac:dyDescent="0.15">
      <c r="B1" s="189" t="s">
        <v>80</v>
      </c>
      <c r="C1" s="124"/>
      <c r="D1" s="3"/>
      <c r="E1" s="4"/>
      <c r="F1" s="6"/>
      <c r="G1" s="2"/>
      <c r="H1" s="2"/>
      <c r="I1" s="6"/>
      <c r="J1" s="6"/>
      <c r="K1" s="2"/>
      <c r="L1" s="6"/>
      <c r="M1" s="6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6"/>
      <c r="AJ1" s="2"/>
      <c r="AK1" s="6"/>
      <c r="AL1" s="2"/>
      <c r="AM1" s="2"/>
      <c r="AN1" s="2"/>
      <c r="AO1" s="6"/>
      <c r="AP1" s="6"/>
      <c r="AQ1" s="6"/>
      <c r="AR1" s="2"/>
      <c r="AS1" s="6"/>
      <c r="AT1" s="2"/>
      <c r="AU1" s="6"/>
      <c r="AV1" s="6"/>
      <c r="AW1" s="6"/>
      <c r="AX1" s="6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0"/>
      <c r="BK1" s="20"/>
      <c r="BL1" s="2"/>
      <c r="BM1" s="2"/>
      <c r="BN1" s="20"/>
      <c r="BO1" s="2"/>
      <c r="BP1" s="20"/>
      <c r="BQ1" s="20"/>
      <c r="BR1" s="20"/>
      <c r="BS1" s="20"/>
      <c r="BT1" s="20"/>
      <c r="BU1" s="2"/>
      <c r="BV1" s="20"/>
      <c r="BW1" s="20"/>
      <c r="BX1" s="21"/>
    </row>
    <row r="2" spans="1:89" ht="24.75" thickBot="1" x14ac:dyDescent="0.2">
      <c r="B2" s="190" t="s">
        <v>78</v>
      </c>
      <c r="C2" s="23"/>
      <c r="D2" s="149"/>
      <c r="E2" s="150"/>
      <c r="F2" s="151"/>
      <c r="G2" s="152"/>
      <c r="H2" s="23"/>
      <c r="I2" s="23"/>
      <c r="J2" s="23"/>
      <c r="K2" s="2"/>
      <c r="L2" s="2"/>
      <c r="M2" s="2"/>
      <c r="N2" s="6"/>
      <c r="O2" s="6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9" ht="36" customHeight="1" thickBot="1" x14ac:dyDescent="0.2">
      <c r="B3" s="7"/>
      <c r="C3" s="9"/>
      <c r="D3" s="8"/>
      <c r="E3" s="35"/>
      <c r="F3" s="289" t="s">
        <v>14</v>
      </c>
      <c r="G3" s="290"/>
      <c r="H3" s="290"/>
      <c r="I3" s="290"/>
      <c r="J3" s="290"/>
      <c r="K3" s="290"/>
      <c r="L3" s="290"/>
      <c r="M3" s="291"/>
      <c r="N3" s="290" t="s">
        <v>15</v>
      </c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111"/>
      <c r="BA3" s="111"/>
      <c r="BB3" s="111"/>
      <c r="BC3" s="111"/>
      <c r="BD3" s="111"/>
      <c r="BE3" s="111"/>
      <c r="BF3" s="111"/>
      <c r="BG3" s="113"/>
      <c r="BH3" s="292" t="s">
        <v>55</v>
      </c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4"/>
      <c r="BX3" s="295" t="s">
        <v>4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</row>
    <row r="4" spans="1:89" ht="18" customHeight="1" x14ac:dyDescent="0.15">
      <c r="B4" s="10"/>
      <c r="C4" s="13"/>
      <c r="D4" s="12"/>
      <c r="E4" s="36"/>
      <c r="F4" s="283" t="s">
        <v>30</v>
      </c>
      <c r="G4" s="284"/>
      <c r="H4" s="284"/>
      <c r="I4" s="284"/>
      <c r="J4" s="284"/>
      <c r="K4" s="284"/>
      <c r="L4" s="284"/>
      <c r="M4" s="284"/>
      <c r="N4" s="283" t="s">
        <v>48</v>
      </c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5"/>
      <c r="BE4" s="297" t="s">
        <v>29</v>
      </c>
      <c r="BF4" s="298"/>
      <c r="BG4" s="299"/>
      <c r="BH4" s="303" t="s">
        <v>36</v>
      </c>
      <c r="BI4" s="304"/>
      <c r="BJ4" s="304"/>
      <c r="BK4" s="304"/>
      <c r="BL4" s="304"/>
      <c r="BM4" s="304"/>
      <c r="BN4" s="304"/>
      <c r="BO4" s="304"/>
      <c r="BP4" s="305"/>
      <c r="BQ4" s="309" t="s">
        <v>8</v>
      </c>
      <c r="BR4" s="310"/>
      <c r="BS4" s="310"/>
      <c r="BT4" s="310"/>
      <c r="BU4" s="313" t="s">
        <v>7</v>
      </c>
      <c r="BV4" s="314"/>
      <c r="BW4" s="315"/>
      <c r="BX4" s="296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</row>
    <row r="5" spans="1:89" ht="18" customHeight="1" x14ac:dyDescent="0.15">
      <c r="B5" s="10"/>
      <c r="C5" s="13"/>
      <c r="D5" s="12"/>
      <c r="E5" s="36"/>
      <c r="F5" s="286"/>
      <c r="G5" s="287"/>
      <c r="H5" s="287"/>
      <c r="I5" s="287"/>
      <c r="J5" s="287"/>
      <c r="K5" s="287"/>
      <c r="L5" s="287"/>
      <c r="M5" s="287"/>
      <c r="N5" s="286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8"/>
      <c r="BE5" s="300"/>
      <c r="BF5" s="301"/>
      <c r="BG5" s="302"/>
      <c r="BH5" s="306"/>
      <c r="BI5" s="307"/>
      <c r="BJ5" s="307"/>
      <c r="BK5" s="307"/>
      <c r="BL5" s="307"/>
      <c r="BM5" s="307"/>
      <c r="BN5" s="307"/>
      <c r="BO5" s="307"/>
      <c r="BP5" s="308"/>
      <c r="BQ5" s="311"/>
      <c r="BR5" s="312"/>
      <c r="BS5" s="312"/>
      <c r="BT5" s="312"/>
      <c r="BU5" s="316"/>
      <c r="BV5" s="317"/>
      <c r="BW5" s="318"/>
      <c r="BX5" s="296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</row>
    <row r="6" spans="1:89" ht="18" customHeight="1" x14ac:dyDescent="0.15">
      <c r="B6" s="10" t="s">
        <v>0</v>
      </c>
      <c r="C6" s="13" t="s">
        <v>42</v>
      </c>
      <c r="D6" s="14" t="s">
        <v>1</v>
      </c>
      <c r="E6" s="37" t="s">
        <v>2</v>
      </c>
      <c r="F6" s="320" t="s">
        <v>56</v>
      </c>
      <c r="G6" s="321"/>
      <c r="H6" s="321"/>
      <c r="I6" s="321"/>
      <c r="J6" s="322" t="s">
        <v>57</v>
      </c>
      <c r="K6" s="322"/>
      <c r="L6" s="322"/>
      <c r="M6" s="323"/>
      <c r="N6" s="324" t="s">
        <v>22</v>
      </c>
      <c r="O6" s="324"/>
      <c r="P6" s="324"/>
      <c r="Q6" s="324"/>
      <c r="R6" s="324"/>
      <c r="S6" s="325"/>
      <c r="T6" s="214" t="s">
        <v>31</v>
      </c>
      <c r="U6" s="215"/>
      <c r="V6" s="214" t="s">
        <v>23</v>
      </c>
      <c r="W6" s="215"/>
      <c r="X6" s="214" t="s">
        <v>24</v>
      </c>
      <c r="Y6" s="215"/>
      <c r="Z6" s="214" t="s">
        <v>25</v>
      </c>
      <c r="AA6" s="215"/>
      <c r="AB6" s="214" t="s">
        <v>33</v>
      </c>
      <c r="AC6" s="215"/>
      <c r="AD6" s="214" t="s">
        <v>68</v>
      </c>
      <c r="AE6" s="215"/>
      <c r="AF6" s="258" t="s">
        <v>69</v>
      </c>
      <c r="AG6" s="259"/>
      <c r="AH6" s="200"/>
      <c r="AI6" s="195"/>
      <c r="AJ6" s="184"/>
      <c r="AK6" s="199"/>
      <c r="AL6" s="258" t="s">
        <v>71</v>
      </c>
      <c r="AM6" s="259"/>
      <c r="AN6" s="200"/>
      <c r="AO6" s="199"/>
      <c r="AP6" s="258" t="s">
        <v>73</v>
      </c>
      <c r="AQ6" s="259"/>
      <c r="AR6" s="184"/>
      <c r="AS6" s="195"/>
      <c r="AT6" s="184"/>
      <c r="AU6" s="199"/>
      <c r="AV6" s="258" t="s">
        <v>76</v>
      </c>
      <c r="AW6" s="260"/>
      <c r="AX6" s="319" t="s">
        <v>17</v>
      </c>
      <c r="AY6" s="253" t="s">
        <v>61</v>
      </c>
      <c r="AZ6" s="263" t="s">
        <v>64</v>
      </c>
      <c r="BA6" s="264"/>
      <c r="BB6" s="264"/>
      <c r="BC6" s="265"/>
      <c r="BD6" s="281" t="s">
        <v>63</v>
      </c>
      <c r="BE6" s="218" t="s">
        <v>26</v>
      </c>
      <c r="BF6" s="112"/>
      <c r="BG6" s="271" t="s">
        <v>27</v>
      </c>
      <c r="BH6" s="273" t="s">
        <v>18</v>
      </c>
      <c r="BI6" s="274"/>
      <c r="BJ6" s="274"/>
      <c r="BK6" s="275"/>
      <c r="BL6" s="250" t="s">
        <v>6</v>
      </c>
      <c r="BM6" s="251"/>
      <c r="BN6" s="252"/>
      <c r="BO6" s="261" t="s">
        <v>35</v>
      </c>
      <c r="BP6" s="262"/>
      <c r="BQ6" s="236" t="s">
        <v>20</v>
      </c>
      <c r="BR6" s="238"/>
      <c r="BS6" s="236" t="s">
        <v>19</v>
      </c>
      <c r="BT6" s="243"/>
      <c r="BU6" s="246" t="s">
        <v>5</v>
      </c>
      <c r="BV6" s="247" t="s">
        <v>9</v>
      </c>
      <c r="BW6" s="129"/>
      <c r="BX6" s="296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</row>
    <row r="7" spans="1:89" ht="31.5" customHeight="1" x14ac:dyDescent="0.15">
      <c r="B7" s="10"/>
      <c r="C7" s="13"/>
      <c r="D7" s="14"/>
      <c r="E7" s="37"/>
      <c r="F7" s="231" t="s">
        <v>22</v>
      </c>
      <c r="G7" s="248" t="s">
        <v>50</v>
      </c>
      <c r="H7" s="248" t="s">
        <v>51</v>
      </c>
      <c r="I7" s="248" t="s">
        <v>52</v>
      </c>
      <c r="J7" s="248" t="s">
        <v>53</v>
      </c>
      <c r="K7" s="248" t="s">
        <v>54</v>
      </c>
      <c r="L7" s="248" t="s">
        <v>68</v>
      </c>
      <c r="M7" s="254" t="s">
        <v>69</v>
      </c>
      <c r="N7" s="225" t="s">
        <v>66</v>
      </c>
      <c r="O7" s="226"/>
      <c r="P7" s="229" t="s">
        <v>65</v>
      </c>
      <c r="Q7" s="215"/>
      <c r="R7" s="229" t="s">
        <v>67</v>
      </c>
      <c r="S7" s="215"/>
      <c r="T7" s="256"/>
      <c r="U7" s="257"/>
      <c r="V7" s="256"/>
      <c r="W7" s="257"/>
      <c r="X7" s="256"/>
      <c r="Y7" s="257"/>
      <c r="Z7" s="256"/>
      <c r="AA7" s="257"/>
      <c r="AB7" s="256"/>
      <c r="AC7" s="257"/>
      <c r="AD7" s="256"/>
      <c r="AE7" s="257"/>
      <c r="AF7" s="258"/>
      <c r="AG7" s="259"/>
      <c r="AH7" s="214" t="s">
        <v>70</v>
      </c>
      <c r="AI7" s="215"/>
      <c r="AJ7" s="214" t="s">
        <v>43</v>
      </c>
      <c r="AK7" s="215"/>
      <c r="AL7" s="258"/>
      <c r="AM7" s="259"/>
      <c r="AN7" s="214" t="s">
        <v>72</v>
      </c>
      <c r="AO7" s="215"/>
      <c r="AP7" s="258"/>
      <c r="AQ7" s="260"/>
      <c r="AR7" s="214" t="s">
        <v>74</v>
      </c>
      <c r="AS7" s="215"/>
      <c r="AT7" s="214" t="s">
        <v>75</v>
      </c>
      <c r="AU7" s="215"/>
      <c r="AV7" s="258"/>
      <c r="AW7" s="260"/>
      <c r="AX7" s="319"/>
      <c r="AY7" s="253"/>
      <c r="AZ7" s="266"/>
      <c r="BA7" s="267"/>
      <c r="BB7" s="267"/>
      <c r="BC7" s="268"/>
      <c r="BD7" s="281"/>
      <c r="BE7" s="219"/>
      <c r="BF7" s="125"/>
      <c r="BG7" s="272"/>
      <c r="BH7" s="223" t="s">
        <v>46</v>
      </c>
      <c r="BI7" s="234" t="s">
        <v>5</v>
      </c>
      <c r="BJ7" s="277" t="s">
        <v>9</v>
      </c>
      <c r="BK7" s="133"/>
      <c r="BL7" s="279" t="s">
        <v>46</v>
      </c>
      <c r="BM7" s="204" t="s">
        <v>34</v>
      </c>
      <c r="BN7" s="206" t="s">
        <v>9</v>
      </c>
      <c r="BO7" s="208" t="s">
        <v>5</v>
      </c>
      <c r="BP7" s="210" t="s">
        <v>9</v>
      </c>
      <c r="BQ7" s="239"/>
      <c r="BR7" s="240"/>
      <c r="BS7" s="239"/>
      <c r="BT7" s="244"/>
      <c r="BU7" s="246"/>
      <c r="BV7" s="247"/>
      <c r="BW7" s="130"/>
      <c r="BX7" s="296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</row>
    <row r="8" spans="1:89" ht="31.5" customHeight="1" x14ac:dyDescent="0.15">
      <c r="B8" s="10"/>
      <c r="C8" s="13"/>
      <c r="D8" s="12"/>
      <c r="E8" s="36"/>
      <c r="F8" s="231"/>
      <c r="G8" s="249"/>
      <c r="H8" s="249"/>
      <c r="I8" s="249"/>
      <c r="J8" s="249"/>
      <c r="K8" s="249"/>
      <c r="L8" s="249"/>
      <c r="M8" s="255"/>
      <c r="N8" s="227"/>
      <c r="O8" s="228"/>
      <c r="P8" s="230"/>
      <c r="Q8" s="217"/>
      <c r="R8" s="230"/>
      <c r="S8" s="217"/>
      <c r="T8" s="216"/>
      <c r="U8" s="217"/>
      <c r="V8" s="216"/>
      <c r="W8" s="217"/>
      <c r="X8" s="216"/>
      <c r="Y8" s="217"/>
      <c r="Z8" s="216"/>
      <c r="AA8" s="217"/>
      <c r="AB8" s="216"/>
      <c r="AC8" s="217"/>
      <c r="AD8" s="216"/>
      <c r="AE8" s="217"/>
      <c r="AF8" s="258"/>
      <c r="AG8" s="259"/>
      <c r="AH8" s="216"/>
      <c r="AI8" s="217"/>
      <c r="AJ8" s="216"/>
      <c r="AK8" s="217"/>
      <c r="AL8" s="258"/>
      <c r="AM8" s="259"/>
      <c r="AN8" s="216"/>
      <c r="AO8" s="217"/>
      <c r="AP8" s="258"/>
      <c r="AQ8" s="260"/>
      <c r="AR8" s="216"/>
      <c r="AS8" s="217"/>
      <c r="AT8" s="216"/>
      <c r="AU8" s="217"/>
      <c r="AV8" s="258"/>
      <c r="AW8" s="260"/>
      <c r="AX8" s="319"/>
      <c r="AY8" s="253"/>
      <c r="AZ8" s="220" t="s">
        <v>58</v>
      </c>
      <c r="BA8" s="220" t="s">
        <v>59</v>
      </c>
      <c r="BB8" s="220" t="s">
        <v>77</v>
      </c>
      <c r="BC8" s="269" t="s">
        <v>62</v>
      </c>
      <c r="BD8" s="281"/>
      <c r="BE8" s="219"/>
      <c r="BF8" s="212" t="s">
        <v>28</v>
      </c>
      <c r="BG8" s="272"/>
      <c r="BH8" s="224"/>
      <c r="BI8" s="276"/>
      <c r="BJ8" s="278"/>
      <c r="BK8" s="134"/>
      <c r="BL8" s="280"/>
      <c r="BM8" s="205"/>
      <c r="BN8" s="207"/>
      <c r="BO8" s="209"/>
      <c r="BP8" s="211"/>
      <c r="BQ8" s="241"/>
      <c r="BR8" s="242"/>
      <c r="BS8" s="241"/>
      <c r="BT8" s="245"/>
      <c r="BU8" s="246"/>
      <c r="BV8" s="247"/>
      <c r="BW8" s="232" t="s">
        <v>21</v>
      </c>
      <c r="BX8" s="296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89" ht="45.75" customHeight="1" x14ac:dyDescent="0.15">
      <c r="A9" s="201" t="s">
        <v>81</v>
      </c>
      <c r="B9" s="10"/>
      <c r="C9" s="11"/>
      <c r="D9" s="12"/>
      <c r="E9" s="36"/>
      <c r="F9" s="231"/>
      <c r="G9" s="249"/>
      <c r="H9" s="249"/>
      <c r="I9" s="249"/>
      <c r="J9" s="249"/>
      <c r="K9" s="249"/>
      <c r="L9" s="249"/>
      <c r="M9" s="255"/>
      <c r="N9" s="135" t="s">
        <v>47</v>
      </c>
      <c r="O9" s="66" t="s">
        <v>16</v>
      </c>
      <c r="P9" s="123" t="s">
        <v>47</v>
      </c>
      <c r="Q9" s="66" t="s">
        <v>16</v>
      </c>
      <c r="R9" s="123" t="s">
        <v>47</v>
      </c>
      <c r="S9" s="66" t="s">
        <v>16</v>
      </c>
      <c r="T9" s="123" t="s">
        <v>47</v>
      </c>
      <c r="U9" s="66" t="s">
        <v>16</v>
      </c>
      <c r="V9" s="123" t="s">
        <v>47</v>
      </c>
      <c r="W9" s="66" t="s">
        <v>16</v>
      </c>
      <c r="X9" s="123" t="s">
        <v>47</v>
      </c>
      <c r="Y9" s="66" t="s">
        <v>16</v>
      </c>
      <c r="Z9" s="123" t="s">
        <v>47</v>
      </c>
      <c r="AA9" s="66" t="s">
        <v>16</v>
      </c>
      <c r="AB9" s="123" t="s">
        <v>47</v>
      </c>
      <c r="AC9" s="66" t="s">
        <v>16</v>
      </c>
      <c r="AD9" s="123" t="s">
        <v>47</v>
      </c>
      <c r="AE9" s="66" t="s">
        <v>16</v>
      </c>
      <c r="AF9" s="123" t="s">
        <v>47</v>
      </c>
      <c r="AG9" s="66" t="s">
        <v>16</v>
      </c>
      <c r="AH9" s="123" t="s">
        <v>32</v>
      </c>
      <c r="AI9" s="66" t="s">
        <v>16</v>
      </c>
      <c r="AJ9" s="123" t="s">
        <v>47</v>
      </c>
      <c r="AK9" s="66" t="s">
        <v>16</v>
      </c>
      <c r="AL9" s="123" t="s">
        <v>47</v>
      </c>
      <c r="AM9" s="66" t="s">
        <v>16</v>
      </c>
      <c r="AN9" s="123" t="s">
        <v>47</v>
      </c>
      <c r="AO9" s="66" t="s">
        <v>16</v>
      </c>
      <c r="AP9" s="123" t="s">
        <v>47</v>
      </c>
      <c r="AQ9" s="66" t="s">
        <v>16</v>
      </c>
      <c r="AR9" s="123" t="s">
        <v>44</v>
      </c>
      <c r="AS9" s="66" t="s">
        <v>16</v>
      </c>
      <c r="AT9" s="123" t="s">
        <v>45</v>
      </c>
      <c r="AU9" s="66" t="s">
        <v>16</v>
      </c>
      <c r="AV9" s="123" t="s">
        <v>47</v>
      </c>
      <c r="AW9" s="66" t="s">
        <v>16</v>
      </c>
      <c r="AX9" s="319"/>
      <c r="AY9" s="253"/>
      <c r="AZ9" s="221"/>
      <c r="BA9" s="221"/>
      <c r="BB9" s="221"/>
      <c r="BC9" s="253"/>
      <c r="BD9" s="281"/>
      <c r="BE9" s="219"/>
      <c r="BF9" s="213"/>
      <c r="BG9" s="272"/>
      <c r="BH9" s="224"/>
      <c r="BI9" s="276"/>
      <c r="BJ9" s="278"/>
      <c r="BK9" s="174" t="s">
        <v>37</v>
      </c>
      <c r="BL9" s="280"/>
      <c r="BM9" s="205"/>
      <c r="BN9" s="207"/>
      <c r="BO9" s="209"/>
      <c r="BP9" s="211"/>
      <c r="BQ9" s="234" t="s">
        <v>5</v>
      </c>
      <c r="BR9" s="236" t="s">
        <v>9</v>
      </c>
      <c r="BS9" s="234" t="s">
        <v>5</v>
      </c>
      <c r="BT9" s="236" t="s">
        <v>9</v>
      </c>
      <c r="BU9" s="196"/>
      <c r="BV9" s="132"/>
      <c r="BW9" s="233"/>
      <c r="BX9" s="296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</row>
    <row r="10" spans="1:89" s="172" customFormat="1" ht="12" customHeight="1" thickBot="1" x14ac:dyDescent="0.2">
      <c r="B10" s="10"/>
      <c r="C10" s="11"/>
      <c r="D10" s="12"/>
      <c r="E10" s="37"/>
      <c r="F10" s="155"/>
      <c r="G10" s="173"/>
      <c r="H10" s="173"/>
      <c r="I10" s="156"/>
      <c r="J10" s="156"/>
      <c r="K10" s="173"/>
      <c r="L10" s="156"/>
      <c r="M10" s="157"/>
      <c r="N10" s="158"/>
      <c r="O10" s="159">
        <v>3</v>
      </c>
      <c r="P10" s="173"/>
      <c r="Q10" s="160">
        <v>2</v>
      </c>
      <c r="R10" s="173"/>
      <c r="S10" s="160">
        <v>1</v>
      </c>
      <c r="T10" s="173"/>
      <c r="U10" s="160">
        <v>1</v>
      </c>
      <c r="V10" s="173"/>
      <c r="W10" s="160">
        <v>1</v>
      </c>
      <c r="X10" s="173"/>
      <c r="Y10" s="160">
        <v>1</v>
      </c>
      <c r="Z10" s="173"/>
      <c r="AA10" s="160">
        <v>1</v>
      </c>
      <c r="AB10" s="173"/>
      <c r="AC10" s="160">
        <v>1</v>
      </c>
      <c r="AD10" s="173"/>
      <c r="AE10" s="160">
        <v>2</v>
      </c>
      <c r="AF10" s="173"/>
      <c r="AG10" s="160">
        <v>1</v>
      </c>
      <c r="AH10" s="173"/>
      <c r="AI10" s="159">
        <v>1</v>
      </c>
      <c r="AJ10" s="173"/>
      <c r="AK10" s="159">
        <v>2</v>
      </c>
      <c r="AL10" s="173"/>
      <c r="AM10" s="160">
        <v>2</v>
      </c>
      <c r="AN10" s="173"/>
      <c r="AO10" s="159">
        <v>3</v>
      </c>
      <c r="AP10" s="161"/>
      <c r="AQ10" s="159">
        <v>1</v>
      </c>
      <c r="AR10" s="173"/>
      <c r="AS10" s="159">
        <v>1</v>
      </c>
      <c r="AT10" s="173"/>
      <c r="AU10" s="159">
        <v>1</v>
      </c>
      <c r="AV10" s="161"/>
      <c r="AW10" s="159">
        <v>3</v>
      </c>
      <c r="AX10" s="162"/>
      <c r="AY10" s="197"/>
      <c r="AZ10" s="222"/>
      <c r="BA10" s="222"/>
      <c r="BB10" s="222"/>
      <c r="BC10" s="270"/>
      <c r="BD10" s="282"/>
      <c r="BE10" s="192"/>
      <c r="BF10" s="191"/>
      <c r="BG10" s="198"/>
      <c r="BH10" s="163"/>
      <c r="BI10" s="194"/>
      <c r="BJ10" s="194"/>
      <c r="BK10" s="164"/>
      <c r="BL10" s="165"/>
      <c r="BM10" s="194"/>
      <c r="BN10" s="193"/>
      <c r="BO10" s="166"/>
      <c r="BP10" s="167"/>
      <c r="BQ10" s="235"/>
      <c r="BR10" s="237"/>
      <c r="BS10" s="235"/>
      <c r="BT10" s="237"/>
      <c r="BU10" s="168"/>
      <c r="BV10" s="169"/>
      <c r="BW10" s="170"/>
      <c r="BX10" s="171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172" t="s">
        <v>3</v>
      </c>
    </row>
    <row r="11" spans="1:89" ht="34.5" customHeight="1" x14ac:dyDescent="0.15">
      <c r="B11" s="44"/>
      <c r="C11" s="45"/>
      <c r="D11" s="46"/>
      <c r="E11" s="59"/>
      <c r="F11" s="61"/>
      <c r="G11" s="47"/>
      <c r="H11" s="47"/>
      <c r="I11" s="47"/>
      <c r="J11" s="47"/>
      <c r="K11" s="47"/>
      <c r="L11" s="47"/>
      <c r="M11" s="140"/>
      <c r="N11" s="136"/>
      <c r="O11" s="67">
        <f>N11*3</f>
        <v>0</v>
      </c>
      <c r="P11" s="65"/>
      <c r="Q11" s="67">
        <f>P11*2</f>
        <v>0</v>
      </c>
      <c r="R11" s="65"/>
      <c r="S11" s="67">
        <f>R11*1</f>
        <v>0</v>
      </c>
      <c r="T11" s="65"/>
      <c r="U11" s="67">
        <f>T11*1</f>
        <v>0</v>
      </c>
      <c r="V11" s="65"/>
      <c r="W11" s="67">
        <f>V11*1</f>
        <v>0</v>
      </c>
      <c r="X11" s="65"/>
      <c r="Y11" s="67">
        <f>X11*1</f>
        <v>0</v>
      </c>
      <c r="Z11" s="65"/>
      <c r="AA11" s="67">
        <f>Z11*1</f>
        <v>0</v>
      </c>
      <c r="AB11" s="65"/>
      <c r="AC11" s="67">
        <f>AB11*1</f>
        <v>0</v>
      </c>
      <c r="AD11" s="65"/>
      <c r="AE11" s="67">
        <f>AD11*2</f>
        <v>0</v>
      </c>
      <c r="AF11" s="65"/>
      <c r="AG11" s="67">
        <f>AF11*1</f>
        <v>0</v>
      </c>
      <c r="AH11" s="65"/>
      <c r="AI11" s="67">
        <f>AH11*1</f>
        <v>0</v>
      </c>
      <c r="AJ11" s="65"/>
      <c r="AK11" s="67">
        <f>AJ11*1</f>
        <v>0</v>
      </c>
      <c r="AL11" s="65"/>
      <c r="AM11" s="67">
        <f>AL11*2</f>
        <v>0</v>
      </c>
      <c r="AN11" s="65"/>
      <c r="AO11" s="67">
        <f>AN11*3</f>
        <v>0</v>
      </c>
      <c r="AP11" s="65"/>
      <c r="AQ11" s="67">
        <f>AP11*1</f>
        <v>0</v>
      </c>
      <c r="AR11" s="65"/>
      <c r="AS11" s="67">
        <f>AR11*1</f>
        <v>0</v>
      </c>
      <c r="AT11" s="65"/>
      <c r="AU11" s="67">
        <f>AT11*1</f>
        <v>0</v>
      </c>
      <c r="AV11" s="65"/>
      <c r="AW11" s="67">
        <f>AV11*3</f>
        <v>0</v>
      </c>
      <c r="AX11" s="70">
        <f>SUM(O11,Q11,S11,U11,W11,Y11,AA11,AC11,AE11,AG11,AI11,AK11,AM11,AO11,AQ11,AS11,AU11,AW11)</f>
        <v>0</v>
      </c>
      <c r="AY11" s="127" t="str">
        <f>IF(AX11&gt;0,AX11/BH11,"")</f>
        <v/>
      </c>
      <c r="AZ11" s="176"/>
      <c r="BA11" s="177"/>
      <c r="BB11" s="176"/>
      <c r="BC11" s="178">
        <f t="shared" ref="BC11:BC18" si="0">SUM(AZ11:BB11)</f>
        <v>0</v>
      </c>
      <c r="BD11" s="182" t="str">
        <f>IF(AX11&gt;0,SUM(AY11,BC11),"")</f>
        <v/>
      </c>
      <c r="BE11" s="118"/>
      <c r="BF11" s="118"/>
      <c r="BG11" s="119"/>
      <c r="BH11" s="114"/>
      <c r="BI11" s="54"/>
      <c r="BJ11" s="56"/>
      <c r="BK11" s="56"/>
      <c r="BL11" s="56"/>
      <c r="BM11" s="54"/>
      <c r="BN11" s="56"/>
      <c r="BO11" s="105">
        <f>SUM(BI11,BN11)</f>
        <v>0</v>
      </c>
      <c r="BP11" s="106">
        <f>SUM(BJ11,BN11)</f>
        <v>0</v>
      </c>
      <c r="BQ11" s="55"/>
      <c r="BR11" s="56"/>
      <c r="BS11" s="107"/>
      <c r="BT11" s="108"/>
      <c r="BU11" s="109">
        <f t="shared" ref="BU11:BV18" si="1">BO11+BQ11</f>
        <v>0</v>
      </c>
      <c r="BV11" s="106">
        <f t="shared" si="1"/>
        <v>0</v>
      </c>
      <c r="BW11" s="104">
        <f t="shared" ref="BW11:BW18" si="2">BK11+BN11+BR11</f>
        <v>0</v>
      </c>
      <c r="BX11" s="110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</row>
    <row r="12" spans="1:89" ht="30" customHeight="1" x14ac:dyDescent="0.15">
      <c r="B12" s="48"/>
      <c r="C12" s="49"/>
      <c r="D12" s="50"/>
      <c r="E12" s="60"/>
      <c r="F12" s="62"/>
      <c r="G12" s="53"/>
      <c r="H12" s="53"/>
      <c r="I12" s="53"/>
      <c r="J12" s="53"/>
      <c r="K12" s="53"/>
      <c r="L12" s="53"/>
      <c r="M12" s="141"/>
      <c r="N12" s="137"/>
      <c r="O12" s="68">
        <f t="shared" ref="O12:O18" si="3">N12*3</f>
        <v>0</v>
      </c>
      <c r="P12" s="51"/>
      <c r="Q12" s="68">
        <f t="shared" ref="Q12:Q18" si="4">P12*2</f>
        <v>0</v>
      </c>
      <c r="R12" s="51"/>
      <c r="S12" s="68">
        <f t="shared" ref="S12:S18" si="5">R12*1</f>
        <v>0</v>
      </c>
      <c r="T12" s="51"/>
      <c r="U12" s="68">
        <f t="shared" ref="U12:U18" si="6">T12*1</f>
        <v>0</v>
      </c>
      <c r="V12" s="51"/>
      <c r="W12" s="68">
        <f t="shared" ref="W12:W18" si="7">V12*1</f>
        <v>0</v>
      </c>
      <c r="X12" s="51"/>
      <c r="Y12" s="68">
        <f t="shared" ref="Y12:Y18" si="8">X12*1</f>
        <v>0</v>
      </c>
      <c r="Z12" s="51"/>
      <c r="AA12" s="68">
        <f t="shared" ref="AA12:AA18" si="9">Z12*1</f>
        <v>0</v>
      </c>
      <c r="AB12" s="51"/>
      <c r="AC12" s="68">
        <f t="shared" ref="AC12:AC18" si="10">AB12*1</f>
        <v>0</v>
      </c>
      <c r="AD12" s="51"/>
      <c r="AE12" s="68">
        <f t="shared" ref="AE12:AE18" si="11">AD12*2</f>
        <v>0</v>
      </c>
      <c r="AF12" s="51"/>
      <c r="AG12" s="68">
        <f t="shared" ref="AG12:AG18" si="12">AF12*1</f>
        <v>0</v>
      </c>
      <c r="AH12" s="51"/>
      <c r="AI12" s="68">
        <f t="shared" ref="AI12:AI18" si="13">AH12*1</f>
        <v>0</v>
      </c>
      <c r="AJ12" s="51"/>
      <c r="AK12" s="68">
        <f t="shared" ref="AK12:AK18" si="14">AJ12*1</f>
        <v>0</v>
      </c>
      <c r="AL12" s="51"/>
      <c r="AM12" s="68">
        <f t="shared" ref="AM12:AM18" si="15">AL12*2</f>
        <v>0</v>
      </c>
      <c r="AN12" s="51"/>
      <c r="AO12" s="68">
        <f t="shared" ref="AO12:AO18" si="16">AN12*3</f>
        <v>0</v>
      </c>
      <c r="AP12" s="51"/>
      <c r="AQ12" s="68">
        <f t="shared" ref="AQ12:AQ18" si="17">AP12*1</f>
        <v>0</v>
      </c>
      <c r="AR12" s="51"/>
      <c r="AS12" s="68">
        <f t="shared" ref="AS12:AS18" si="18">AR12*1</f>
        <v>0</v>
      </c>
      <c r="AT12" s="51"/>
      <c r="AU12" s="68">
        <f t="shared" ref="AU12:AU18" si="19">AT12*1</f>
        <v>0</v>
      </c>
      <c r="AV12" s="51"/>
      <c r="AW12" s="68">
        <f t="shared" ref="AW12:AW18" si="20">AV12*3</f>
        <v>0</v>
      </c>
      <c r="AX12" s="71">
        <f t="shared" ref="AX12:AX18" si="21">SUM(O12,Q12,S12,U12,W12,Y12,AA12,AC12,AE12,AG12,AI12,AK12,AM12,AO12,AQ12,AS12,AU12,AW12)</f>
        <v>0</v>
      </c>
      <c r="AY12" s="128" t="str">
        <f t="shared" ref="AY12:AY18" si="22">IF(AX12&gt;0,AX12/BH12,"")</f>
        <v/>
      </c>
      <c r="AZ12" s="179"/>
      <c r="BA12" s="180"/>
      <c r="BB12" s="179"/>
      <c r="BC12" s="181">
        <f t="shared" si="0"/>
        <v>0</v>
      </c>
      <c r="BD12" s="183" t="str">
        <f t="shared" ref="BD12:BD18" si="23">IF(AX12&gt;0,SUM(AY12,BC12),"")</f>
        <v/>
      </c>
      <c r="BE12" s="120"/>
      <c r="BF12" s="120"/>
      <c r="BG12" s="121"/>
      <c r="BH12" s="114"/>
      <c r="BI12" s="54"/>
      <c r="BJ12" s="56"/>
      <c r="BK12" s="56"/>
      <c r="BL12" s="42"/>
      <c r="BM12" s="22"/>
      <c r="BN12" s="42"/>
      <c r="BO12" s="52">
        <f t="shared" ref="BO12:BO18" si="24">SUM(BI12,BN12)</f>
        <v>0</v>
      </c>
      <c r="BP12" s="43">
        <f>SUM(BJ12,BN12)</f>
        <v>0</v>
      </c>
      <c r="BQ12" s="41"/>
      <c r="BR12" s="42"/>
      <c r="BS12" s="98"/>
      <c r="BT12" s="99"/>
      <c r="BU12" s="57">
        <f t="shared" si="1"/>
        <v>0</v>
      </c>
      <c r="BV12" s="43">
        <f t="shared" si="1"/>
        <v>0</v>
      </c>
      <c r="BW12" s="58">
        <f t="shared" si="2"/>
        <v>0</v>
      </c>
      <c r="BX12" s="40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</row>
    <row r="13" spans="1:89" ht="30" customHeight="1" x14ac:dyDescent="0.15">
      <c r="B13" s="48"/>
      <c r="C13" s="49"/>
      <c r="D13" s="50"/>
      <c r="E13" s="60"/>
      <c r="F13" s="63"/>
      <c r="G13" s="51"/>
      <c r="H13" s="51"/>
      <c r="I13" s="51"/>
      <c r="J13" s="51"/>
      <c r="K13" s="51"/>
      <c r="L13" s="51"/>
      <c r="M13" s="142"/>
      <c r="N13" s="138"/>
      <c r="O13" s="69">
        <f t="shared" si="3"/>
        <v>0</v>
      </c>
      <c r="P13" s="51"/>
      <c r="Q13" s="68">
        <f t="shared" si="4"/>
        <v>0</v>
      </c>
      <c r="R13" s="51"/>
      <c r="S13" s="68">
        <f t="shared" si="5"/>
        <v>0</v>
      </c>
      <c r="T13" s="51"/>
      <c r="U13" s="68">
        <f t="shared" si="6"/>
        <v>0</v>
      </c>
      <c r="V13" s="51"/>
      <c r="W13" s="68">
        <f t="shared" si="7"/>
        <v>0</v>
      </c>
      <c r="X13" s="51"/>
      <c r="Y13" s="68">
        <f t="shared" si="8"/>
        <v>0</v>
      </c>
      <c r="Z13" s="51"/>
      <c r="AA13" s="68">
        <f t="shared" si="9"/>
        <v>0</v>
      </c>
      <c r="AB13" s="51"/>
      <c r="AC13" s="68">
        <f t="shared" si="10"/>
        <v>0</v>
      </c>
      <c r="AD13" s="51"/>
      <c r="AE13" s="68">
        <f t="shared" si="11"/>
        <v>0</v>
      </c>
      <c r="AF13" s="51"/>
      <c r="AG13" s="68">
        <f t="shared" si="12"/>
        <v>0</v>
      </c>
      <c r="AH13" s="51"/>
      <c r="AI13" s="68">
        <f t="shared" si="13"/>
        <v>0</v>
      </c>
      <c r="AJ13" s="51"/>
      <c r="AK13" s="68">
        <f t="shared" si="14"/>
        <v>0</v>
      </c>
      <c r="AL13" s="51"/>
      <c r="AM13" s="68">
        <f t="shared" si="15"/>
        <v>0</v>
      </c>
      <c r="AN13" s="51"/>
      <c r="AO13" s="68">
        <f t="shared" si="16"/>
        <v>0</v>
      </c>
      <c r="AP13" s="51"/>
      <c r="AQ13" s="68">
        <f t="shared" si="17"/>
        <v>0</v>
      </c>
      <c r="AR13" s="51"/>
      <c r="AS13" s="68">
        <f t="shared" si="18"/>
        <v>0</v>
      </c>
      <c r="AT13" s="51"/>
      <c r="AU13" s="68">
        <f t="shared" si="19"/>
        <v>0</v>
      </c>
      <c r="AV13" s="51"/>
      <c r="AW13" s="68">
        <f t="shared" si="20"/>
        <v>0</v>
      </c>
      <c r="AX13" s="71">
        <f t="shared" si="21"/>
        <v>0</v>
      </c>
      <c r="AY13" s="128" t="str">
        <f t="shared" si="22"/>
        <v/>
      </c>
      <c r="AZ13" s="179"/>
      <c r="BA13" s="180"/>
      <c r="BB13" s="179"/>
      <c r="BC13" s="181">
        <f t="shared" si="0"/>
        <v>0</v>
      </c>
      <c r="BD13" s="183" t="str">
        <f t="shared" si="23"/>
        <v/>
      </c>
      <c r="BE13" s="120"/>
      <c r="BF13" s="120"/>
      <c r="BG13" s="121"/>
      <c r="BH13" s="115"/>
      <c r="BI13" s="22"/>
      <c r="BJ13" s="41"/>
      <c r="BK13" s="41"/>
      <c r="BL13" s="42"/>
      <c r="BM13" s="22"/>
      <c r="BN13" s="42"/>
      <c r="BO13" s="52">
        <f t="shared" si="24"/>
        <v>0</v>
      </c>
      <c r="BP13" s="43">
        <f t="shared" ref="BP13:BP18" si="25">SUM(BJ13,BN13)</f>
        <v>0</v>
      </c>
      <c r="BQ13" s="41"/>
      <c r="BR13" s="42"/>
      <c r="BS13" s="98"/>
      <c r="BT13" s="99"/>
      <c r="BU13" s="57">
        <f t="shared" si="1"/>
        <v>0</v>
      </c>
      <c r="BV13" s="43">
        <f t="shared" si="1"/>
        <v>0</v>
      </c>
      <c r="BW13" s="58">
        <f t="shared" si="2"/>
        <v>0</v>
      </c>
      <c r="BX13" s="40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</row>
    <row r="14" spans="1:89" ht="30" customHeight="1" x14ac:dyDescent="0.15">
      <c r="B14" s="48"/>
      <c r="C14" s="49"/>
      <c r="D14" s="50"/>
      <c r="E14" s="60"/>
      <c r="F14" s="63"/>
      <c r="G14" s="51"/>
      <c r="H14" s="51"/>
      <c r="I14" s="51"/>
      <c r="J14" s="51"/>
      <c r="K14" s="51"/>
      <c r="L14" s="51"/>
      <c r="M14" s="142"/>
      <c r="N14" s="138"/>
      <c r="O14" s="69">
        <f t="shared" si="3"/>
        <v>0</v>
      </c>
      <c r="P14" s="51"/>
      <c r="Q14" s="68">
        <f t="shared" si="4"/>
        <v>0</v>
      </c>
      <c r="R14" s="51"/>
      <c r="S14" s="68">
        <f t="shared" si="5"/>
        <v>0</v>
      </c>
      <c r="T14" s="51"/>
      <c r="U14" s="68">
        <f t="shared" si="6"/>
        <v>0</v>
      </c>
      <c r="V14" s="51"/>
      <c r="W14" s="68">
        <f t="shared" si="7"/>
        <v>0</v>
      </c>
      <c r="X14" s="51"/>
      <c r="Y14" s="68">
        <f t="shared" si="8"/>
        <v>0</v>
      </c>
      <c r="Z14" s="51"/>
      <c r="AA14" s="68">
        <f t="shared" si="9"/>
        <v>0</v>
      </c>
      <c r="AB14" s="51"/>
      <c r="AC14" s="68">
        <f t="shared" si="10"/>
        <v>0</v>
      </c>
      <c r="AD14" s="51"/>
      <c r="AE14" s="68">
        <f t="shared" si="11"/>
        <v>0</v>
      </c>
      <c r="AF14" s="51"/>
      <c r="AG14" s="68">
        <f t="shared" si="12"/>
        <v>0</v>
      </c>
      <c r="AH14" s="51"/>
      <c r="AI14" s="68">
        <f t="shared" si="13"/>
        <v>0</v>
      </c>
      <c r="AJ14" s="51"/>
      <c r="AK14" s="68">
        <f t="shared" si="14"/>
        <v>0</v>
      </c>
      <c r="AL14" s="51"/>
      <c r="AM14" s="68">
        <f t="shared" si="15"/>
        <v>0</v>
      </c>
      <c r="AN14" s="51"/>
      <c r="AO14" s="68">
        <f t="shared" si="16"/>
        <v>0</v>
      </c>
      <c r="AP14" s="51"/>
      <c r="AQ14" s="68">
        <f t="shared" si="17"/>
        <v>0</v>
      </c>
      <c r="AR14" s="51"/>
      <c r="AS14" s="68">
        <f t="shared" si="18"/>
        <v>0</v>
      </c>
      <c r="AT14" s="51"/>
      <c r="AU14" s="68">
        <f t="shared" si="19"/>
        <v>0</v>
      </c>
      <c r="AV14" s="51"/>
      <c r="AW14" s="68">
        <f t="shared" si="20"/>
        <v>0</v>
      </c>
      <c r="AX14" s="71">
        <f t="shared" si="21"/>
        <v>0</v>
      </c>
      <c r="AY14" s="128" t="str">
        <f t="shared" si="22"/>
        <v/>
      </c>
      <c r="AZ14" s="179"/>
      <c r="BA14" s="180"/>
      <c r="BB14" s="179"/>
      <c r="BC14" s="181">
        <f t="shared" si="0"/>
        <v>0</v>
      </c>
      <c r="BD14" s="183" t="str">
        <f t="shared" si="23"/>
        <v/>
      </c>
      <c r="BE14" s="120"/>
      <c r="BF14" s="120"/>
      <c r="BG14" s="121"/>
      <c r="BH14" s="115"/>
      <c r="BI14" s="22"/>
      <c r="BJ14" s="41"/>
      <c r="BK14" s="41"/>
      <c r="BL14" s="42"/>
      <c r="BM14" s="22"/>
      <c r="BN14" s="42"/>
      <c r="BO14" s="52">
        <f t="shared" si="24"/>
        <v>0</v>
      </c>
      <c r="BP14" s="43">
        <f t="shared" si="25"/>
        <v>0</v>
      </c>
      <c r="BQ14" s="41"/>
      <c r="BR14" s="42"/>
      <c r="BS14" s="98"/>
      <c r="BT14" s="99"/>
      <c r="BU14" s="57">
        <f t="shared" si="1"/>
        <v>0</v>
      </c>
      <c r="BV14" s="43">
        <f t="shared" si="1"/>
        <v>0</v>
      </c>
      <c r="BW14" s="58">
        <f t="shared" si="2"/>
        <v>0</v>
      </c>
      <c r="BX14" s="40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</row>
    <row r="15" spans="1:89" ht="30" customHeight="1" x14ac:dyDescent="0.15">
      <c r="B15" s="48"/>
      <c r="C15" s="49"/>
      <c r="D15" s="50"/>
      <c r="E15" s="60"/>
      <c r="F15" s="63"/>
      <c r="G15" s="51"/>
      <c r="H15" s="51"/>
      <c r="I15" s="51"/>
      <c r="J15" s="51"/>
      <c r="K15" s="51"/>
      <c r="L15" s="51"/>
      <c r="M15" s="142"/>
      <c r="N15" s="138"/>
      <c r="O15" s="69">
        <f t="shared" si="3"/>
        <v>0</v>
      </c>
      <c r="P15" s="51"/>
      <c r="Q15" s="68">
        <f t="shared" si="4"/>
        <v>0</v>
      </c>
      <c r="R15" s="51"/>
      <c r="S15" s="68">
        <f t="shared" si="5"/>
        <v>0</v>
      </c>
      <c r="T15" s="51"/>
      <c r="U15" s="68">
        <f t="shared" si="6"/>
        <v>0</v>
      </c>
      <c r="V15" s="51"/>
      <c r="W15" s="68">
        <f t="shared" si="7"/>
        <v>0</v>
      </c>
      <c r="X15" s="51"/>
      <c r="Y15" s="68">
        <f t="shared" si="8"/>
        <v>0</v>
      </c>
      <c r="Z15" s="51"/>
      <c r="AA15" s="68">
        <f t="shared" si="9"/>
        <v>0</v>
      </c>
      <c r="AB15" s="51"/>
      <c r="AC15" s="68">
        <f t="shared" si="10"/>
        <v>0</v>
      </c>
      <c r="AD15" s="51"/>
      <c r="AE15" s="68">
        <f t="shared" si="11"/>
        <v>0</v>
      </c>
      <c r="AF15" s="51"/>
      <c r="AG15" s="68">
        <f t="shared" si="12"/>
        <v>0</v>
      </c>
      <c r="AH15" s="51"/>
      <c r="AI15" s="68">
        <f t="shared" si="13"/>
        <v>0</v>
      </c>
      <c r="AJ15" s="51"/>
      <c r="AK15" s="68">
        <f t="shared" si="14"/>
        <v>0</v>
      </c>
      <c r="AL15" s="51"/>
      <c r="AM15" s="68">
        <f t="shared" si="15"/>
        <v>0</v>
      </c>
      <c r="AN15" s="51"/>
      <c r="AO15" s="68">
        <f t="shared" si="16"/>
        <v>0</v>
      </c>
      <c r="AP15" s="51"/>
      <c r="AQ15" s="68">
        <f t="shared" si="17"/>
        <v>0</v>
      </c>
      <c r="AR15" s="51"/>
      <c r="AS15" s="68">
        <f t="shared" si="18"/>
        <v>0</v>
      </c>
      <c r="AT15" s="51"/>
      <c r="AU15" s="68">
        <f t="shared" si="19"/>
        <v>0</v>
      </c>
      <c r="AV15" s="51"/>
      <c r="AW15" s="68">
        <f t="shared" si="20"/>
        <v>0</v>
      </c>
      <c r="AX15" s="71">
        <f t="shared" si="21"/>
        <v>0</v>
      </c>
      <c r="AY15" s="128" t="str">
        <f t="shared" si="22"/>
        <v/>
      </c>
      <c r="AZ15" s="179"/>
      <c r="BA15" s="180"/>
      <c r="BB15" s="179"/>
      <c r="BC15" s="181">
        <f t="shared" si="0"/>
        <v>0</v>
      </c>
      <c r="BD15" s="183" t="str">
        <f t="shared" si="23"/>
        <v/>
      </c>
      <c r="BE15" s="120"/>
      <c r="BF15" s="120"/>
      <c r="BG15" s="121"/>
      <c r="BH15" s="115"/>
      <c r="BI15" s="22"/>
      <c r="BJ15" s="41"/>
      <c r="BK15" s="41"/>
      <c r="BL15" s="42"/>
      <c r="BM15" s="22"/>
      <c r="BN15" s="42"/>
      <c r="BO15" s="52">
        <f t="shared" si="24"/>
        <v>0</v>
      </c>
      <c r="BP15" s="43">
        <f t="shared" si="25"/>
        <v>0</v>
      </c>
      <c r="BQ15" s="41"/>
      <c r="BR15" s="42"/>
      <c r="BS15" s="98"/>
      <c r="BT15" s="99"/>
      <c r="BU15" s="57">
        <f t="shared" si="1"/>
        <v>0</v>
      </c>
      <c r="BV15" s="43">
        <f t="shared" si="1"/>
        <v>0</v>
      </c>
      <c r="BW15" s="58">
        <f t="shared" si="2"/>
        <v>0</v>
      </c>
      <c r="BX15" s="40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</row>
    <row r="16" spans="1:89" ht="30" customHeight="1" x14ac:dyDescent="0.15">
      <c r="B16" s="48"/>
      <c r="C16" s="49"/>
      <c r="D16" s="50"/>
      <c r="E16" s="60"/>
      <c r="F16" s="63"/>
      <c r="G16" s="51"/>
      <c r="H16" s="51"/>
      <c r="I16" s="51"/>
      <c r="J16" s="51"/>
      <c r="K16" s="51"/>
      <c r="L16" s="51"/>
      <c r="M16" s="142"/>
      <c r="N16" s="138"/>
      <c r="O16" s="69">
        <f t="shared" si="3"/>
        <v>0</v>
      </c>
      <c r="P16" s="51"/>
      <c r="Q16" s="68">
        <f t="shared" si="4"/>
        <v>0</v>
      </c>
      <c r="R16" s="51"/>
      <c r="S16" s="68">
        <f t="shared" si="5"/>
        <v>0</v>
      </c>
      <c r="T16" s="51"/>
      <c r="U16" s="68">
        <f t="shared" si="6"/>
        <v>0</v>
      </c>
      <c r="V16" s="51"/>
      <c r="W16" s="68">
        <f t="shared" si="7"/>
        <v>0</v>
      </c>
      <c r="X16" s="51"/>
      <c r="Y16" s="68">
        <f t="shared" si="8"/>
        <v>0</v>
      </c>
      <c r="Z16" s="51"/>
      <c r="AA16" s="68">
        <f t="shared" si="9"/>
        <v>0</v>
      </c>
      <c r="AB16" s="51"/>
      <c r="AC16" s="68">
        <f t="shared" si="10"/>
        <v>0</v>
      </c>
      <c r="AD16" s="51"/>
      <c r="AE16" s="68">
        <f t="shared" si="11"/>
        <v>0</v>
      </c>
      <c r="AF16" s="51"/>
      <c r="AG16" s="68">
        <f t="shared" si="12"/>
        <v>0</v>
      </c>
      <c r="AH16" s="51"/>
      <c r="AI16" s="68">
        <f t="shared" si="13"/>
        <v>0</v>
      </c>
      <c r="AJ16" s="51"/>
      <c r="AK16" s="68">
        <f t="shared" si="14"/>
        <v>0</v>
      </c>
      <c r="AL16" s="51"/>
      <c r="AM16" s="68">
        <f t="shared" si="15"/>
        <v>0</v>
      </c>
      <c r="AN16" s="51"/>
      <c r="AO16" s="68">
        <f t="shared" si="16"/>
        <v>0</v>
      </c>
      <c r="AP16" s="51"/>
      <c r="AQ16" s="68">
        <f t="shared" si="17"/>
        <v>0</v>
      </c>
      <c r="AR16" s="51"/>
      <c r="AS16" s="68">
        <f t="shared" si="18"/>
        <v>0</v>
      </c>
      <c r="AT16" s="51"/>
      <c r="AU16" s="68">
        <f t="shared" si="19"/>
        <v>0</v>
      </c>
      <c r="AV16" s="51"/>
      <c r="AW16" s="68">
        <f t="shared" si="20"/>
        <v>0</v>
      </c>
      <c r="AX16" s="71">
        <f t="shared" si="21"/>
        <v>0</v>
      </c>
      <c r="AY16" s="128" t="str">
        <f t="shared" si="22"/>
        <v/>
      </c>
      <c r="AZ16" s="179"/>
      <c r="BA16" s="180"/>
      <c r="BB16" s="179"/>
      <c r="BC16" s="181">
        <f t="shared" si="0"/>
        <v>0</v>
      </c>
      <c r="BD16" s="183" t="str">
        <f t="shared" si="23"/>
        <v/>
      </c>
      <c r="BE16" s="120"/>
      <c r="BF16" s="120"/>
      <c r="BG16" s="121"/>
      <c r="BH16" s="115"/>
      <c r="BI16" s="22"/>
      <c r="BJ16" s="41"/>
      <c r="BK16" s="41"/>
      <c r="BL16" s="42"/>
      <c r="BM16" s="22"/>
      <c r="BN16" s="42"/>
      <c r="BO16" s="52">
        <f t="shared" si="24"/>
        <v>0</v>
      </c>
      <c r="BP16" s="43">
        <f t="shared" si="25"/>
        <v>0</v>
      </c>
      <c r="BQ16" s="41"/>
      <c r="BR16" s="42"/>
      <c r="BS16" s="98"/>
      <c r="BT16" s="99"/>
      <c r="BU16" s="57">
        <f t="shared" si="1"/>
        <v>0</v>
      </c>
      <c r="BV16" s="43">
        <f t="shared" si="1"/>
        <v>0</v>
      </c>
      <c r="BW16" s="58">
        <f t="shared" si="2"/>
        <v>0</v>
      </c>
      <c r="BX16" s="40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</row>
    <row r="17" spans="2:88" ht="30" customHeight="1" x14ac:dyDescent="0.15">
      <c r="B17" s="48"/>
      <c r="C17" s="49"/>
      <c r="D17" s="50"/>
      <c r="E17" s="60"/>
      <c r="F17" s="63"/>
      <c r="G17" s="51"/>
      <c r="H17" s="51"/>
      <c r="I17" s="51"/>
      <c r="J17" s="51"/>
      <c r="K17" s="51"/>
      <c r="L17" s="51"/>
      <c r="M17" s="142"/>
      <c r="N17" s="138"/>
      <c r="O17" s="69">
        <f t="shared" si="3"/>
        <v>0</v>
      </c>
      <c r="P17" s="51"/>
      <c r="Q17" s="68">
        <f t="shared" si="4"/>
        <v>0</v>
      </c>
      <c r="R17" s="51"/>
      <c r="S17" s="68">
        <f t="shared" si="5"/>
        <v>0</v>
      </c>
      <c r="T17" s="51"/>
      <c r="U17" s="68">
        <f t="shared" si="6"/>
        <v>0</v>
      </c>
      <c r="V17" s="51"/>
      <c r="W17" s="68">
        <f t="shared" si="7"/>
        <v>0</v>
      </c>
      <c r="X17" s="51"/>
      <c r="Y17" s="68">
        <f t="shared" si="8"/>
        <v>0</v>
      </c>
      <c r="Z17" s="51"/>
      <c r="AA17" s="68">
        <f t="shared" si="9"/>
        <v>0</v>
      </c>
      <c r="AB17" s="51"/>
      <c r="AC17" s="68">
        <f t="shared" si="10"/>
        <v>0</v>
      </c>
      <c r="AD17" s="51"/>
      <c r="AE17" s="68">
        <f t="shared" si="11"/>
        <v>0</v>
      </c>
      <c r="AF17" s="51"/>
      <c r="AG17" s="68">
        <f t="shared" si="12"/>
        <v>0</v>
      </c>
      <c r="AH17" s="51"/>
      <c r="AI17" s="68">
        <f t="shared" si="13"/>
        <v>0</v>
      </c>
      <c r="AJ17" s="51"/>
      <c r="AK17" s="68">
        <f t="shared" si="14"/>
        <v>0</v>
      </c>
      <c r="AL17" s="51"/>
      <c r="AM17" s="68">
        <f t="shared" si="15"/>
        <v>0</v>
      </c>
      <c r="AN17" s="51"/>
      <c r="AO17" s="68">
        <f t="shared" si="16"/>
        <v>0</v>
      </c>
      <c r="AP17" s="51"/>
      <c r="AQ17" s="68">
        <f t="shared" si="17"/>
        <v>0</v>
      </c>
      <c r="AR17" s="51"/>
      <c r="AS17" s="68">
        <f t="shared" si="18"/>
        <v>0</v>
      </c>
      <c r="AT17" s="51"/>
      <c r="AU17" s="68">
        <f t="shared" si="19"/>
        <v>0</v>
      </c>
      <c r="AV17" s="51"/>
      <c r="AW17" s="68">
        <f t="shared" si="20"/>
        <v>0</v>
      </c>
      <c r="AX17" s="71">
        <f t="shared" si="21"/>
        <v>0</v>
      </c>
      <c r="AY17" s="128" t="str">
        <f t="shared" si="22"/>
        <v/>
      </c>
      <c r="AZ17" s="179"/>
      <c r="BA17" s="180"/>
      <c r="BB17" s="179"/>
      <c r="BC17" s="181">
        <f t="shared" si="0"/>
        <v>0</v>
      </c>
      <c r="BD17" s="183" t="str">
        <f t="shared" si="23"/>
        <v/>
      </c>
      <c r="BE17" s="120"/>
      <c r="BF17" s="120"/>
      <c r="BG17" s="121"/>
      <c r="BH17" s="115"/>
      <c r="BI17" s="22"/>
      <c r="BJ17" s="41"/>
      <c r="BK17" s="41"/>
      <c r="BL17" s="42"/>
      <c r="BM17" s="22"/>
      <c r="BN17" s="42"/>
      <c r="BO17" s="52">
        <f t="shared" si="24"/>
        <v>0</v>
      </c>
      <c r="BP17" s="43">
        <f t="shared" si="25"/>
        <v>0</v>
      </c>
      <c r="BQ17" s="41"/>
      <c r="BR17" s="42"/>
      <c r="BS17" s="98"/>
      <c r="BT17" s="99"/>
      <c r="BU17" s="57">
        <f t="shared" si="1"/>
        <v>0</v>
      </c>
      <c r="BV17" s="43">
        <f t="shared" si="1"/>
        <v>0</v>
      </c>
      <c r="BW17" s="58">
        <f t="shared" si="2"/>
        <v>0</v>
      </c>
      <c r="BX17" s="40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</row>
    <row r="18" spans="2:88" ht="30" customHeight="1" thickBot="1" x14ac:dyDescent="0.2">
      <c r="B18" s="72"/>
      <c r="C18" s="73"/>
      <c r="D18" s="74"/>
      <c r="E18" s="75"/>
      <c r="F18" s="76"/>
      <c r="G18" s="77"/>
      <c r="H18" s="77"/>
      <c r="I18" s="77"/>
      <c r="J18" s="77"/>
      <c r="K18" s="77"/>
      <c r="L18" s="77"/>
      <c r="M18" s="143"/>
      <c r="N18" s="139"/>
      <c r="O18" s="78">
        <f t="shared" si="3"/>
        <v>0</v>
      </c>
      <c r="P18" s="77"/>
      <c r="Q18" s="79">
        <f t="shared" si="4"/>
        <v>0</v>
      </c>
      <c r="R18" s="77"/>
      <c r="S18" s="79">
        <f t="shared" si="5"/>
        <v>0</v>
      </c>
      <c r="T18" s="77"/>
      <c r="U18" s="79">
        <f t="shared" si="6"/>
        <v>0</v>
      </c>
      <c r="V18" s="77"/>
      <c r="W18" s="79">
        <f t="shared" si="7"/>
        <v>0</v>
      </c>
      <c r="X18" s="77"/>
      <c r="Y18" s="79">
        <f t="shared" si="8"/>
        <v>0</v>
      </c>
      <c r="Z18" s="77"/>
      <c r="AA18" s="79">
        <f t="shared" si="9"/>
        <v>0</v>
      </c>
      <c r="AB18" s="77"/>
      <c r="AC18" s="79">
        <f t="shared" si="10"/>
        <v>0</v>
      </c>
      <c r="AD18" s="77"/>
      <c r="AE18" s="79">
        <f t="shared" si="11"/>
        <v>0</v>
      </c>
      <c r="AF18" s="77"/>
      <c r="AG18" s="79">
        <f t="shared" si="12"/>
        <v>0</v>
      </c>
      <c r="AH18" s="77"/>
      <c r="AI18" s="79">
        <f t="shared" si="13"/>
        <v>0</v>
      </c>
      <c r="AJ18" s="77"/>
      <c r="AK18" s="79">
        <f t="shared" si="14"/>
        <v>0</v>
      </c>
      <c r="AL18" s="77"/>
      <c r="AM18" s="79">
        <f t="shared" si="15"/>
        <v>0</v>
      </c>
      <c r="AN18" s="77"/>
      <c r="AO18" s="79">
        <f t="shared" si="16"/>
        <v>0</v>
      </c>
      <c r="AP18" s="77"/>
      <c r="AQ18" s="79">
        <f t="shared" si="17"/>
        <v>0</v>
      </c>
      <c r="AR18" s="77"/>
      <c r="AS18" s="79">
        <f t="shared" si="18"/>
        <v>0</v>
      </c>
      <c r="AT18" s="77"/>
      <c r="AU18" s="79">
        <f t="shared" si="19"/>
        <v>0</v>
      </c>
      <c r="AV18" s="77"/>
      <c r="AW18" s="79">
        <f t="shared" si="20"/>
        <v>0</v>
      </c>
      <c r="AX18" s="80">
        <f t="shared" si="21"/>
        <v>0</v>
      </c>
      <c r="AY18" s="128" t="str">
        <f t="shared" si="22"/>
        <v/>
      </c>
      <c r="AZ18" s="179"/>
      <c r="BA18" s="180"/>
      <c r="BB18" s="179"/>
      <c r="BC18" s="181">
        <f t="shared" si="0"/>
        <v>0</v>
      </c>
      <c r="BD18" s="183" t="str">
        <f t="shared" si="23"/>
        <v/>
      </c>
      <c r="BE18" s="120"/>
      <c r="BF18" s="120"/>
      <c r="BG18" s="121"/>
      <c r="BH18" s="116"/>
      <c r="BI18" s="81"/>
      <c r="BJ18" s="82"/>
      <c r="BK18" s="82"/>
      <c r="BL18" s="83"/>
      <c r="BM18" s="81"/>
      <c r="BN18" s="83"/>
      <c r="BO18" s="84">
        <f t="shared" si="24"/>
        <v>0</v>
      </c>
      <c r="BP18" s="85">
        <f t="shared" si="25"/>
        <v>0</v>
      </c>
      <c r="BQ18" s="102"/>
      <c r="BR18" s="103"/>
      <c r="BS18" s="100"/>
      <c r="BT18" s="101"/>
      <c r="BU18" s="86">
        <f t="shared" si="1"/>
        <v>0</v>
      </c>
      <c r="BV18" s="85">
        <f t="shared" si="1"/>
        <v>0</v>
      </c>
      <c r="BW18" s="87">
        <f t="shared" si="2"/>
        <v>0</v>
      </c>
      <c r="BX18" s="88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</row>
    <row r="19" spans="2:88" ht="30" customHeight="1" thickTop="1" thickBot="1" x14ac:dyDescent="0.2">
      <c r="B19" s="202" t="s">
        <v>41</v>
      </c>
      <c r="C19" s="203"/>
      <c r="D19" s="203"/>
      <c r="E19" s="203"/>
      <c r="F19" s="95"/>
      <c r="G19" s="96"/>
      <c r="H19" s="96"/>
      <c r="I19" s="96"/>
      <c r="J19" s="96"/>
      <c r="K19" s="96"/>
      <c r="L19" s="96"/>
      <c r="M19" s="122"/>
      <c r="N19" s="97"/>
      <c r="O19" s="97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122"/>
      <c r="BH19" s="117">
        <f>SUM(BH11:BH18)</f>
        <v>0</v>
      </c>
      <c r="BI19" s="89">
        <f t="shared" ref="BI19:BN19" si="26">SUM(BI11:BI18)</f>
        <v>0</v>
      </c>
      <c r="BJ19" s="90">
        <f t="shared" si="26"/>
        <v>0</v>
      </c>
      <c r="BK19" s="90">
        <f t="shared" si="26"/>
        <v>0</v>
      </c>
      <c r="BL19" s="91">
        <f t="shared" si="26"/>
        <v>0</v>
      </c>
      <c r="BM19" s="89">
        <f t="shared" si="26"/>
        <v>0</v>
      </c>
      <c r="BN19" s="91">
        <f t="shared" si="26"/>
        <v>0</v>
      </c>
      <c r="BO19" s="89">
        <f>SUM(BI19,BN19)</f>
        <v>0</v>
      </c>
      <c r="BP19" s="90">
        <f>SUM(BJ19,BN19)</f>
        <v>0</v>
      </c>
      <c r="BQ19" s="91">
        <f>SUM(BQ11:BQ18)</f>
        <v>0</v>
      </c>
      <c r="BR19" s="91">
        <f>SUM(BR11:BR18)</f>
        <v>0</v>
      </c>
      <c r="BS19" s="90"/>
      <c r="BT19" s="90"/>
      <c r="BU19" s="92">
        <f>SUM(BO19,BQ19,BS19)</f>
        <v>0</v>
      </c>
      <c r="BV19" s="90">
        <f>SUM(BP19,BR19,BT19)</f>
        <v>0</v>
      </c>
      <c r="BW19" s="93">
        <f>SUM(BK19,BN19,BR19,BT19)</f>
        <v>0</v>
      </c>
      <c r="BX19" s="94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</row>
    <row r="20" spans="2:88" s="32" customFormat="1" ht="13.5" customHeight="1" x14ac:dyDescent="0.15">
      <c r="B20" s="25"/>
      <c r="C20" s="25"/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29"/>
      <c r="BZ20" s="29"/>
      <c r="CA20" s="29"/>
      <c r="CB20" s="29"/>
      <c r="CC20" s="29"/>
      <c r="CD20" s="29"/>
      <c r="CE20" s="29"/>
      <c r="CF20" s="29"/>
      <c r="CG20" s="29"/>
    </row>
    <row r="21" spans="2:88" s="32" customFormat="1" ht="13.5" customHeight="1" x14ac:dyDescent="0.15">
      <c r="B21" s="25"/>
      <c r="C21" s="25"/>
      <c r="D21" s="33"/>
      <c r="E21" s="27"/>
      <c r="F21" s="34"/>
      <c r="G21" s="25"/>
      <c r="H21" s="25"/>
      <c r="I21" s="34"/>
      <c r="J21" s="34"/>
      <c r="K21" s="25"/>
      <c r="L21" s="34"/>
      <c r="M21" s="34"/>
      <c r="N21" s="34"/>
      <c r="O21" s="3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34"/>
      <c r="AJ21" s="25"/>
      <c r="AK21" s="34"/>
      <c r="AL21" s="25"/>
      <c r="AM21" s="25"/>
      <c r="AN21" s="25"/>
      <c r="AO21" s="34"/>
      <c r="AP21" s="34"/>
      <c r="AQ21" s="34"/>
      <c r="AR21" s="25"/>
      <c r="AS21" s="34"/>
      <c r="AT21" s="25"/>
      <c r="AU21" s="34"/>
      <c r="AV21" s="34"/>
      <c r="AW21" s="34"/>
      <c r="AX21" s="34"/>
      <c r="AY21" s="25"/>
      <c r="AZ21" s="25"/>
      <c r="BA21" s="25"/>
      <c r="BB21" s="25"/>
      <c r="BC21" s="25"/>
      <c r="BD21" s="25"/>
      <c r="BE21" s="25"/>
      <c r="BF21" s="25"/>
      <c r="BG21" s="25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1"/>
      <c r="BZ21" s="31"/>
      <c r="CA21" s="31"/>
      <c r="CB21" s="31"/>
      <c r="CC21" s="31"/>
      <c r="CD21" s="31"/>
      <c r="CE21" s="31"/>
      <c r="CF21" s="31"/>
      <c r="CG21" s="31"/>
    </row>
  </sheetData>
  <mergeCells count="71">
    <mergeCell ref="BH3:BW3"/>
    <mergeCell ref="BX3:BX9"/>
    <mergeCell ref="F4:M5"/>
    <mergeCell ref="N4:BD5"/>
    <mergeCell ref="BE4:BG5"/>
    <mergeCell ref="BH4:BP5"/>
    <mergeCell ref="BQ4:BT5"/>
    <mergeCell ref="BU4:BW5"/>
    <mergeCell ref="X6:Y8"/>
    <mergeCell ref="N7:O8"/>
    <mergeCell ref="P7:Q8"/>
    <mergeCell ref="R7:S8"/>
    <mergeCell ref="F3:M3"/>
    <mergeCell ref="N3:AY3"/>
    <mergeCell ref="F6:I6"/>
    <mergeCell ref="BC8:BC10"/>
    <mergeCell ref="N6:S6"/>
    <mergeCell ref="T6:U8"/>
    <mergeCell ref="V6:W8"/>
    <mergeCell ref="J6:M6"/>
    <mergeCell ref="AY6:AY9"/>
    <mergeCell ref="BE6:BE9"/>
    <mergeCell ref="Z6:AA8"/>
    <mergeCell ref="AB6:AC8"/>
    <mergeCell ref="AD6:AE8"/>
    <mergeCell ref="AF6:AG8"/>
    <mergeCell ref="AL6:AM8"/>
    <mergeCell ref="AP6:AQ8"/>
    <mergeCell ref="AH7:AI8"/>
    <mergeCell ref="AJ7:AK8"/>
    <mergeCell ref="AN7:AO8"/>
    <mergeCell ref="AV6:AW8"/>
    <mergeCell ref="AX6:AX9"/>
    <mergeCell ref="BD6:BD10"/>
    <mergeCell ref="BS6:BT8"/>
    <mergeCell ref="BM7:BM9"/>
    <mergeCell ref="BN7:BN9"/>
    <mergeCell ref="BO7:BO9"/>
    <mergeCell ref="BP7:BP9"/>
    <mergeCell ref="BU6:BU8"/>
    <mergeCell ref="BV6:BV8"/>
    <mergeCell ref="F7:F9"/>
    <mergeCell ref="G7:G9"/>
    <mergeCell ref="H7:H9"/>
    <mergeCell ref="I7:I9"/>
    <mergeCell ref="J7:J9"/>
    <mergeCell ref="K7:K9"/>
    <mergeCell ref="L7:L9"/>
    <mergeCell ref="M7:M9"/>
    <mergeCell ref="BG6:BG9"/>
    <mergeCell ref="BH6:BK6"/>
    <mergeCell ref="BL6:BN6"/>
    <mergeCell ref="BO6:BP6"/>
    <mergeCell ref="BQ6:BR8"/>
    <mergeCell ref="AZ6:BC7"/>
    <mergeCell ref="B19:E19"/>
    <mergeCell ref="BF8:BF9"/>
    <mergeCell ref="BW8:BW9"/>
    <mergeCell ref="BQ9:BQ10"/>
    <mergeCell ref="BR9:BR10"/>
    <mergeCell ref="BS9:BS10"/>
    <mergeCell ref="BT9:BT10"/>
    <mergeCell ref="AR7:AS8"/>
    <mergeCell ref="AT7:AU8"/>
    <mergeCell ref="BH7:BH9"/>
    <mergeCell ref="BI7:BI9"/>
    <mergeCell ref="BJ7:BJ9"/>
    <mergeCell ref="BL7:BL9"/>
    <mergeCell ref="AZ8:AZ10"/>
    <mergeCell ref="BA8:BA10"/>
    <mergeCell ref="BB8:BB10"/>
  </mergeCells>
  <phoneticPr fontId="2"/>
  <pageMargins left="0.43307086614173229" right="0.19685039370078741" top="0.59055118110236227" bottom="0.35433070866141736" header="0.19685039370078741" footer="0.19685039370078741"/>
  <pageSetup paperSize="9" scale="24" fitToHeight="0" pageOrder="overThenDown" orientation="landscape" r:id="rId1"/>
  <headerFooter alignWithMargins="0">
    <oddFooter>&amp;R&amp;9&amp;F　　&amp;D　　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CK21"/>
  <sheetViews>
    <sheetView zoomScale="90" zoomScaleNormal="90" zoomScaleSheetLayoutView="100" workbookViewId="0">
      <pane xSplit="5" ySplit="10" topLeftCell="F11" activePane="bottomRight" state="frozen"/>
      <selection pane="topRight" activeCell="E1" sqref="E1"/>
      <selection pane="bottomLeft" activeCell="A11" sqref="A11"/>
      <selection pane="bottomRight" activeCell="A14" sqref="A14"/>
    </sheetView>
  </sheetViews>
  <sheetFormatPr defaultRowHeight="13.5" x14ac:dyDescent="0.15"/>
  <cols>
    <col min="2" max="2" width="4.625" style="15" customWidth="1"/>
    <col min="3" max="3" width="9.5" style="15" customWidth="1"/>
    <col min="4" max="4" width="9.625" style="16" customWidth="1"/>
    <col min="5" max="5" width="9.625" style="17" customWidth="1"/>
    <col min="6" max="6" width="5.625" style="18" customWidth="1"/>
    <col min="7" max="8" width="5.625" style="15" customWidth="1"/>
    <col min="9" max="10" width="5.625" style="18" customWidth="1"/>
    <col min="11" max="11" width="5.625" style="15" customWidth="1"/>
    <col min="12" max="13" width="5.625" style="18" customWidth="1"/>
    <col min="14" max="15" width="5.5" style="18" customWidth="1"/>
    <col min="16" max="34" width="5.5" style="15" customWidth="1"/>
    <col min="35" max="35" width="5.5" style="18" customWidth="1"/>
    <col min="36" max="36" width="5.5" style="15" customWidth="1"/>
    <col min="37" max="37" width="5.5" style="18" customWidth="1"/>
    <col min="38" max="40" width="5.5" style="15" customWidth="1"/>
    <col min="41" max="43" width="5.5" style="18" customWidth="1"/>
    <col min="44" max="44" width="5.5" style="15" customWidth="1"/>
    <col min="45" max="45" width="5.5" style="18" customWidth="1"/>
    <col min="46" max="46" width="5.5" style="15" customWidth="1"/>
    <col min="47" max="49" width="5.5" style="18" customWidth="1"/>
    <col min="50" max="50" width="8.5" style="18" customWidth="1"/>
    <col min="51" max="59" width="8.5" style="15" customWidth="1"/>
    <col min="60" max="60" width="6.25" style="23" customWidth="1"/>
    <col min="61" max="61" width="10.625" style="23" customWidth="1"/>
    <col min="62" max="62" width="10.5" style="1" customWidth="1"/>
    <col min="63" max="63" width="10.625" style="1" customWidth="1"/>
    <col min="64" max="64" width="6.25" style="23" customWidth="1"/>
    <col min="65" max="65" width="10.75" style="23" customWidth="1"/>
    <col min="66" max="66" width="10.75" style="1" customWidth="1"/>
    <col min="67" max="67" width="10.75" style="23" customWidth="1"/>
    <col min="68" max="68" width="10.75" style="1" customWidth="1"/>
    <col min="69" max="72" width="9.5" style="1" customWidth="1"/>
    <col min="73" max="73" width="10.875" style="23" customWidth="1"/>
    <col min="74" max="75" width="10.875" style="1" customWidth="1"/>
    <col min="76" max="76" width="10" style="24" customWidth="1"/>
    <col min="77" max="85" width="6.375" style="19" customWidth="1"/>
    <col min="86" max="86" width="5.5" customWidth="1"/>
  </cols>
  <sheetData>
    <row r="1" spans="1:89" ht="24" x14ac:dyDescent="0.15">
      <c r="B1" s="189" t="s">
        <v>79</v>
      </c>
      <c r="C1" s="124"/>
      <c r="D1" s="3"/>
      <c r="E1" s="4"/>
      <c r="F1" s="6"/>
      <c r="G1" s="2"/>
      <c r="H1" s="2"/>
      <c r="I1" s="6"/>
      <c r="J1" s="6"/>
      <c r="K1" s="2"/>
      <c r="L1" s="6"/>
      <c r="M1" s="6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6"/>
      <c r="AJ1" s="2"/>
      <c r="AK1" s="6"/>
      <c r="AL1" s="2"/>
      <c r="AM1" s="2"/>
      <c r="AN1" s="2"/>
      <c r="AO1" s="6"/>
      <c r="AP1" s="6"/>
      <c r="AQ1" s="6"/>
      <c r="AR1" s="2"/>
      <c r="AS1" s="6"/>
      <c r="AT1" s="2"/>
      <c r="AU1" s="6"/>
      <c r="AV1" s="6"/>
      <c r="AW1" s="6"/>
      <c r="AX1" s="6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0"/>
      <c r="BK1" s="20"/>
      <c r="BL1" s="2"/>
      <c r="BM1" s="2"/>
      <c r="BN1" s="20"/>
      <c r="BO1" s="2"/>
      <c r="BP1" s="20"/>
      <c r="BQ1" s="20"/>
      <c r="BR1" s="20"/>
      <c r="BS1" s="20"/>
      <c r="BT1" s="20"/>
      <c r="BU1" s="2"/>
      <c r="BV1" s="20"/>
      <c r="BW1" s="20"/>
      <c r="BX1" s="21"/>
    </row>
    <row r="2" spans="1:89" ht="24.75" thickBot="1" x14ac:dyDescent="0.2">
      <c r="B2" s="190" t="s">
        <v>78</v>
      </c>
      <c r="C2" s="23"/>
      <c r="D2" s="149"/>
      <c r="E2" s="150"/>
      <c r="F2" s="151"/>
      <c r="G2" s="152"/>
      <c r="H2" s="23"/>
      <c r="I2" s="23"/>
      <c r="J2" s="23"/>
      <c r="K2" s="2"/>
      <c r="L2" s="2"/>
      <c r="M2" s="2"/>
      <c r="N2" s="6"/>
      <c r="O2" s="6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9" ht="36" customHeight="1" thickBot="1" x14ac:dyDescent="0.2">
      <c r="B3" s="7"/>
      <c r="C3" s="9"/>
      <c r="D3" s="8"/>
      <c r="E3" s="35"/>
      <c r="F3" s="289" t="s">
        <v>14</v>
      </c>
      <c r="G3" s="290"/>
      <c r="H3" s="290"/>
      <c r="I3" s="290"/>
      <c r="J3" s="290"/>
      <c r="K3" s="290"/>
      <c r="L3" s="290"/>
      <c r="M3" s="291"/>
      <c r="N3" s="290" t="s">
        <v>15</v>
      </c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111"/>
      <c r="BA3" s="111"/>
      <c r="BB3" s="111"/>
      <c r="BC3" s="111"/>
      <c r="BD3" s="111"/>
      <c r="BE3" s="111"/>
      <c r="BF3" s="111"/>
      <c r="BG3" s="113"/>
      <c r="BH3" s="292" t="s">
        <v>55</v>
      </c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4"/>
      <c r="BX3" s="295" t="s">
        <v>4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</row>
    <row r="4" spans="1:89" ht="18" customHeight="1" x14ac:dyDescent="0.15">
      <c r="B4" s="10"/>
      <c r="C4" s="13"/>
      <c r="D4" s="12"/>
      <c r="E4" s="36"/>
      <c r="F4" s="283" t="s">
        <v>30</v>
      </c>
      <c r="G4" s="284"/>
      <c r="H4" s="284"/>
      <c r="I4" s="284"/>
      <c r="J4" s="284"/>
      <c r="K4" s="284"/>
      <c r="L4" s="284"/>
      <c r="M4" s="326"/>
      <c r="N4" s="283" t="s">
        <v>48</v>
      </c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5"/>
      <c r="BE4" s="297" t="s">
        <v>29</v>
      </c>
      <c r="BF4" s="298"/>
      <c r="BG4" s="299"/>
      <c r="BH4" s="303" t="s">
        <v>36</v>
      </c>
      <c r="BI4" s="304"/>
      <c r="BJ4" s="304"/>
      <c r="BK4" s="304"/>
      <c r="BL4" s="304"/>
      <c r="BM4" s="304"/>
      <c r="BN4" s="304"/>
      <c r="BO4" s="304"/>
      <c r="BP4" s="305"/>
      <c r="BQ4" s="309" t="s">
        <v>8</v>
      </c>
      <c r="BR4" s="310"/>
      <c r="BS4" s="310"/>
      <c r="BT4" s="310"/>
      <c r="BU4" s="313" t="s">
        <v>7</v>
      </c>
      <c r="BV4" s="314"/>
      <c r="BW4" s="315"/>
      <c r="BX4" s="296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</row>
    <row r="5" spans="1:89" ht="18" customHeight="1" x14ac:dyDescent="0.15">
      <c r="B5" s="10"/>
      <c r="C5" s="13"/>
      <c r="D5" s="12"/>
      <c r="E5" s="36"/>
      <c r="F5" s="286"/>
      <c r="G5" s="287"/>
      <c r="H5" s="287"/>
      <c r="I5" s="287"/>
      <c r="J5" s="287"/>
      <c r="K5" s="287"/>
      <c r="L5" s="287"/>
      <c r="M5" s="327"/>
      <c r="N5" s="286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8"/>
      <c r="BE5" s="300"/>
      <c r="BF5" s="301"/>
      <c r="BG5" s="302"/>
      <c r="BH5" s="306"/>
      <c r="BI5" s="307"/>
      <c r="BJ5" s="307"/>
      <c r="BK5" s="307"/>
      <c r="BL5" s="307"/>
      <c r="BM5" s="307"/>
      <c r="BN5" s="307"/>
      <c r="BO5" s="307"/>
      <c r="BP5" s="308"/>
      <c r="BQ5" s="311"/>
      <c r="BR5" s="312"/>
      <c r="BS5" s="312"/>
      <c r="BT5" s="312"/>
      <c r="BU5" s="316"/>
      <c r="BV5" s="317"/>
      <c r="BW5" s="318"/>
      <c r="BX5" s="296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</row>
    <row r="6" spans="1:89" ht="18" customHeight="1" x14ac:dyDescent="0.15">
      <c r="B6" s="10" t="s">
        <v>0</v>
      </c>
      <c r="C6" s="13" t="s">
        <v>42</v>
      </c>
      <c r="D6" s="14" t="s">
        <v>1</v>
      </c>
      <c r="E6" s="37" t="s">
        <v>2</v>
      </c>
      <c r="F6" s="320" t="s">
        <v>56</v>
      </c>
      <c r="G6" s="321"/>
      <c r="H6" s="321"/>
      <c r="I6" s="321"/>
      <c r="J6" s="322" t="s">
        <v>57</v>
      </c>
      <c r="K6" s="322"/>
      <c r="L6" s="322"/>
      <c r="M6" s="323"/>
      <c r="N6" s="324" t="s">
        <v>22</v>
      </c>
      <c r="O6" s="324"/>
      <c r="P6" s="324"/>
      <c r="Q6" s="324"/>
      <c r="R6" s="324"/>
      <c r="S6" s="325"/>
      <c r="T6" s="214" t="s">
        <v>31</v>
      </c>
      <c r="U6" s="215"/>
      <c r="V6" s="214" t="s">
        <v>23</v>
      </c>
      <c r="W6" s="215"/>
      <c r="X6" s="214" t="s">
        <v>24</v>
      </c>
      <c r="Y6" s="215"/>
      <c r="Z6" s="214" t="s">
        <v>25</v>
      </c>
      <c r="AA6" s="215"/>
      <c r="AB6" s="214" t="s">
        <v>33</v>
      </c>
      <c r="AC6" s="215"/>
      <c r="AD6" s="214" t="s">
        <v>68</v>
      </c>
      <c r="AE6" s="215"/>
      <c r="AF6" s="258" t="s">
        <v>69</v>
      </c>
      <c r="AG6" s="259"/>
      <c r="AH6" s="187"/>
      <c r="AI6" s="188"/>
      <c r="AJ6" s="184"/>
      <c r="AK6" s="126"/>
      <c r="AL6" s="258" t="s">
        <v>71</v>
      </c>
      <c r="AM6" s="259"/>
      <c r="AN6" s="187"/>
      <c r="AO6" s="126"/>
      <c r="AP6" s="258" t="s">
        <v>73</v>
      </c>
      <c r="AQ6" s="259"/>
      <c r="AR6" s="184"/>
      <c r="AS6" s="188"/>
      <c r="AT6" s="184"/>
      <c r="AU6" s="126"/>
      <c r="AV6" s="258" t="s">
        <v>76</v>
      </c>
      <c r="AW6" s="260"/>
      <c r="AX6" s="319" t="s">
        <v>17</v>
      </c>
      <c r="AY6" s="269" t="s">
        <v>49</v>
      </c>
      <c r="AZ6" s="263" t="s">
        <v>64</v>
      </c>
      <c r="BA6" s="264"/>
      <c r="BB6" s="264"/>
      <c r="BC6" s="265"/>
      <c r="BD6" s="281" t="s">
        <v>63</v>
      </c>
      <c r="BE6" s="218" t="s">
        <v>26</v>
      </c>
      <c r="BF6" s="112"/>
      <c r="BG6" s="271" t="s">
        <v>27</v>
      </c>
      <c r="BH6" s="273" t="s">
        <v>18</v>
      </c>
      <c r="BI6" s="274"/>
      <c r="BJ6" s="274"/>
      <c r="BK6" s="275"/>
      <c r="BL6" s="250" t="s">
        <v>6</v>
      </c>
      <c r="BM6" s="251"/>
      <c r="BN6" s="252"/>
      <c r="BO6" s="261" t="s">
        <v>35</v>
      </c>
      <c r="BP6" s="262"/>
      <c r="BQ6" s="236" t="s">
        <v>20</v>
      </c>
      <c r="BR6" s="238"/>
      <c r="BS6" s="236" t="s">
        <v>19</v>
      </c>
      <c r="BT6" s="243"/>
      <c r="BU6" s="246" t="s">
        <v>5</v>
      </c>
      <c r="BV6" s="247" t="s">
        <v>9</v>
      </c>
      <c r="BW6" s="129"/>
      <c r="BX6" s="296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</row>
    <row r="7" spans="1:89" ht="26.25" customHeight="1" x14ac:dyDescent="0.15">
      <c r="B7" s="10"/>
      <c r="C7" s="13"/>
      <c r="D7" s="14"/>
      <c r="E7" s="37"/>
      <c r="F7" s="231" t="s">
        <v>22</v>
      </c>
      <c r="G7" s="248" t="s">
        <v>50</v>
      </c>
      <c r="H7" s="248" t="s">
        <v>51</v>
      </c>
      <c r="I7" s="248" t="s">
        <v>52</v>
      </c>
      <c r="J7" s="248" t="s">
        <v>53</v>
      </c>
      <c r="K7" s="248" t="s">
        <v>54</v>
      </c>
      <c r="L7" s="248" t="s">
        <v>68</v>
      </c>
      <c r="M7" s="254" t="s">
        <v>69</v>
      </c>
      <c r="N7" s="225" t="s">
        <v>66</v>
      </c>
      <c r="O7" s="226"/>
      <c r="P7" s="229" t="s">
        <v>65</v>
      </c>
      <c r="Q7" s="215"/>
      <c r="R7" s="229" t="s">
        <v>67</v>
      </c>
      <c r="S7" s="215"/>
      <c r="T7" s="256"/>
      <c r="U7" s="257"/>
      <c r="V7" s="256"/>
      <c r="W7" s="257"/>
      <c r="X7" s="256"/>
      <c r="Y7" s="257"/>
      <c r="Z7" s="256"/>
      <c r="AA7" s="257"/>
      <c r="AB7" s="256"/>
      <c r="AC7" s="257"/>
      <c r="AD7" s="256"/>
      <c r="AE7" s="257"/>
      <c r="AF7" s="258"/>
      <c r="AG7" s="259"/>
      <c r="AH7" s="214" t="s">
        <v>70</v>
      </c>
      <c r="AI7" s="215"/>
      <c r="AJ7" s="214" t="s">
        <v>43</v>
      </c>
      <c r="AK7" s="215"/>
      <c r="AL7" s="258"/>
      <c r="AM7" s="259"/>
      <c r="AN7" s="214" t="s">
        <v>72</v>
      </c>
      <c r="AO7" s="215"/>
      <c r="AP7" s="258"/>
      <c r="AQ7" s="260"/>
      <c r="AR7" s="214" t="s">
        <v>74</v>
      </c>
      <c r="AS7" s="215"/>
      <c r="AT7" s="214" t="s">
        <v>75</v>
      </c>
      <c r="AU7" s="215"/>
      <c r="AV7" s="258"/>
      <c r="AW7" s="260"/>
      <c r="AX7" s="319"/>
      <c r="AY7" s="253"/>
      <c r="AZ7" s="266"/>
      <c r="BA7" s="267"/>
      <c r="BB7" s="267"/>
      <c r="BC7" s="268"/>
      <c r="BD7" s="281"/>
      <c r="BE7" s="219"/>
      <c r="BF7" s="125"/>
      <c r="BG7" s="272"/>
      <c r="BH7" s="223" t="s">
        <v>46</v>
      </c>
      <c r="BI7" s="234" t="s">
        <v>5</v>
      </c>
      <c r="BJ7" s="277" t="s">
        <v>9</v>
      </c>
      <c r="BK7" s="133"/>
      <c r="BL7" s="279" t="s">
        <v>46</v>
      </c>
      <c r="BM7" s="204" t="s">
        <v>34</v>
      </c>
      <c r="BN7" s="206" t="s">
        <v>9</v>
      </c>
      <c r="BO7" s="208" t="s">
        <v>5</v>
      </c>
      <c r="BP7" s="210" t="s">
        <v>9</v>
      </c>
      <c r="BQ7" s="239"/>
      <c r="BR7" s="240"/>
      <c r="BS7" s="239"/>
      <c r="BT7" s="244"/>
      <c r="BU7" s="246"/>
      <c r="BV7" s="247"/>
      <c r="BW7" s="130"/>
      <c r="BX7" s="296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</row>
    <row r="8" spans="1:89" ht="26.25" customHeight="1" x14ac:dyDescent="0.15">
      <c r="B8" s="10"/>
      <c r="C8" s="13"/>
      <c r="D8" s="12"/>
      <c r="E8" s="36"/>
      <c r="F8" s="231"/>
      <c r="G8" s="249"/>
      <c r="H8" s="249"/>
      <c r="I8" s="249"/>
      <c r="J8" s="249"/>
      <c r="K8" s="249"/>
      <c r="L8" s="249"/>
      <c r="M8" s="255"/>
      <c r="N8" s="227"/>
      <c r="O8" s="228"/>
      <c r="P8" s="230"/>
      <c r="Q8" s="217"/>
      <c r="R8" s="230"/>
      <c r="S8" s="217"/>
      <c r="T8" s="216"/>
      <c r="U8" s="217"/>
      <c r="V8" s="216"/>
      <c r="W8" s="217"/>
      <c r="X8" s="216"/>
      <c r="Y8" s="217"/>
      <c r="Z8" s="216"/>
      <c r="AA8" s="217"/>
      <c r="AB8" s="216"/>
      <c r="AC8" s="217"/>
      <c r="AD8" s="216"/>
      <c r="AE8" s="217"/>
      <c r="AF8" s="258"/>
      <c r="AG8" s="259"/>
      <c r="AH8" s="216"/>
      <c r="AI8" s="217"/>
      <c r="AJ8" s="216"/>
      <c r="AK8" s="217"/>
      <c r="AL8" s="258"/>
      <c r="AM8" s="259"/>
      <c r="AN8" s="216"/>
      <c r="AO8" s="217"/>
      <c r="AP8" s="258"/>
      <c r="AQ8" s="260"/>
      <c r="AR8" s="216"/>
      <c r="AS8" s="217"/>
      <c r="AT8" s="216"/>
      <c r="AU8" s="217"/>
      <c r="AV8" s="258"/>
      <c r="AW8" s="260"/>
      <c r="AX8" s="319"/>
      <c r="AY8" s="253"/>
      <c r="AZ8" s="220" t="s">
        <v>58</v>
      </c>
      <c r="BA8" s="220" t="s">
        <v>59</v>
      </c>
      <c r="BB8" s="220" t="s">
        <v>60</v>
      </c>
      <c r="BC8" s="269" t="s">
        <v>62</v>
      </c>
      <c r="BD8" s="281"/>
      <c r="BE8" s="219"/>
      <c r="BF8" s="212" t="s">
        <v>28</v>
      </c>
      <c r="BG8" s="272"/>
      <c r="BH8" s="224"/>
      <c r="BI8" s="276"/>
      <c r="BJ8" s="278"/>
      <c r="BK8" s="134"/>
      <c r="BL8" s="280"/>
      <c r="BM8" s="205"/>
      <c r="BN8" s="207"/>
      <c r="BO8" s="209"/>
      <c r="BP8" s="211"/>
      <c r="BQ8" s="241"/>
      <c r="BR8" s="242"/>
      <c r="BS8" s="241"/>
      <c r="BT8" s="245"/>
      <c r="BU8" s="246"/>
      <c r="BV8" s="247"/>
      <c r="BW8" s="232" t="s">
        <v>21</v>
      </c>
      <c r="BX8" s="296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89" ht="45.75" customHeight="1" x14ac:dyDescent="0.15">
      <c r="B9" s="10"/>
      <c r="C9" s="11"/>
      <c r="D9" s="12"/>
      <c r="E9" s="36"/>
      <c r="F9" s="231"/>
      <c r="G9" s="249"/>
      <c r="H9" s="249"/>
      <c r="I9" s="249"/>
      <c r="J9" s="249"/>
      <c r="K9" s="249"/>
      <c r="L9" s="249"/>
      <c r="M9" s="255"/>
      <c r="N9" s="135" t="s">
        <v>47</v>
      </c>
      <c r="O9" s="66" t="s">
        <v>16</v>
      </c>
      <c r="P9" s="123" t="s">
        <v>47</v>
      </c>
      <c r="Q9" s="66" t="s">
        <v>16</v>
      </c>
      <c r="R9" s="123" t="s">
        <v>47</v>
      </c>
      <c r="S9" s="66" t="s">
        <v>16</v>
      </c>
      <c r="T9" s="123" t="s">
        <v>47</v>
      </c>
      <c r="U9" s="66" t="s">
        <v>16</v>
      </c>
      <c r="V9" s="123" t="s">
        <v>47</v>
      </c>
      <c r="W9" s="66" t="s">
        <v>16</v>
      </c>
      <c r="X9" s="123" t="s">
        <v>47</v>
      </c>
      <c r="Y9" s="66" t="s">
        <v>16</v>
      </c>
      <c r="Z9" s="123" t="s">
        <v>47</v>
      </c>
      <c r="AA9" s="66" t="s">
        <v>16</v>
      </c>
      <c r="AB9" s="123" t="s">
        <v>47</v>
      </c>
      <c r="AC9" s="66" t="s">
        <v>16</v>
      </c>
      <c r="AD9" s="123" t="s">
        <v>47</v>
      </c>
      <c r="AE9" s="66" t="s">
        <v>16</v>
      </c>
      <c r="AF9" s="123" t="s">
        <v>47</v>
      </c>
      <c r="AG9" s="66" t="s">
        <v>16</v>
      </c>
      <c r="AH9" s="123" t="s">
        <v>32</v>
      </c>
      <c r="AI9" s="66" t="s">
        <v>16</v>
      </c>
      <c r="AJ9" s="123" t="s">
        <v>47</v>
      </c>
      <c r="AK9" s="66" t="s">
        <v>16</v>
      </c>
      <c r="AL9" s="123" t="s">
        <v>47</v>
      </c>
      <c r="AM9" s="66" t="s">
        <v>16</v>
      </c>
      <c r="AN9" s="123" t="s">
        <v>47</v>
      </c>
      <c r="AO9" s="66" t="s">
        <v>16</v>
      </c>
      <c r="AP9" s="123" t="s">
        <v>47</v>
      </c>
      <c r="AQ9" s="66" t="s">
        <v>16</v>
      </c>
      <c r="AR9" s="123" t="s">
        <v>44</v>
      </c>
      <c r="AS9" s="66" t="s">
        <v>16</v>
      </c>
      <c r="AT9" s="123" t="s">
        <v>45</v>
      </c>
      <c r="AU9" s="66" t="s">
        <v>16</v>
      </c>
      <c r="AV9" s="123" t="s">
        <v>47</v>
      </c>
      <c r="AW9" s="66" t="s">
        <v>16</v>
      </c>
      <c r="AX9" s="319"/>
      <c r="AY9" s="253"/>
      <c r="AZ9" s="221"/>
      <c r="BA9" s="221"/>
      <c r="BB9" s="221"/>
      <c r="BC9" s="253"/>
      <c r="BD9" s="281"/>
      <c r="BE9" s="219"/>
      <c r="BF9" s="213"/>
      <c r="BG9" s="272"/>
      <c r="BH9" s="224"/>
      <c r="BI9" s="276"/>
      <c r="BJ9" s="278"/>
      <c r="BK9" s="174" t="s">
        <v>37</v>
      </c>
      <c r="BL9" s="280"/>
      <c r="BM9" s="205"/>
      <c r="BN9" s="207"/>
      <c r="BO9" s="209"/>
      <c r="BP9" s="211"/>
      <c r="BQ9" s="234" t="s">
        <v>5</v>
      </c>
      <c r="BR9" s="236" t="s">
        <v>9</v>
      </c>
      <c r="BS9" s="234" t="s">
        <v>5</v>
      </c>
      <c r="BT9" s="236" t="s">
        <v>9</v>
      </c>
      <c r="BU9" s="131"/>
      <c r="BV9" s="132"/>
      <c r="BW9" s="233"/>
      <c r="BX9" s="296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</row>
    <row r="10" spans="1:89" s="172" customFormat="1" ht="12" customHeight="1" thickBot="1" x14ac:dyDescent="0.2">
      <c r="B10" s="10"/>
      <c r="C10" s="11"/>
      <c r="D10" s="12"/>
      <c r="E10" s="37"/>
      <c r="F10" s="155"/>
      <c r="G10" s="153"/>
      <c r="H10" s="153"/>
      <c r="I10" s="156"/>
      <c r="J10" s="156"/>
      <c r="K10" s="153"/>
      <c r="L10" s="156"/>
      <c r="M10" s="157"/>
      <c r="N10" s="158"/>
      <c r="O10" s="159">
        <v>3</v>
      </c>
      <c r="P10" s="173"/>
      <c r="Q10" s="160">
        <v>2</v>
      </c>
      <c r="R10" s="173"/>
      <c r="S10" s="160">
        <v>1</v>
      </c>
      <c r="T10" s="173"/>
      <c r="U10" s="160">
        <v>1</v>
      </c>
      <c r="V10" s="173"/>
      <c r="W10" s="160">
        <v>1</v>
      </c>
      <c r="X10" s="173"/>
      <c r="Y10" s="160">
        <v>1</v>
      </c>
      <c r="Z10" s="173"/>
      <c r="AA10" s="160">
        <v>1</v>
      </c>
      <c r="AB10" s="173"/>
      <c r="AC10" s="160">
        <v>1</v>
      </c>
      <c r="AD10" s="173"/>
      <c r="AE10" s="160">
        <v>2</v>
      </c>
      <c r="AF10" s="173"/>
      <c r="AG10" s="160">
        <v>1</v>
      </c>
      <c r="AH10" s="173"/>
      <c r="AI10" s="159">
        <v>1</v>
      </c>
      <c r="AJ10" s="173"/>
      <c r="AK10" s="159">
        <v>2</v>
      </c>
      <c r="AL10" s="173"/>
      <c r="AM10" s="160">
        <v>2</v>
      </c>
      <c r="AN10" s="173"/>
      <c r="AO10" s="159">
        <v>3</v>
      </c>
      <c r="AP10" s="161"/>
      <c r="AQ10" s="159">
        <v>1</v>
      </c>
      <c r="AR10" s="173"/>
      <c r="AS10" s="159">
        <v>1</v>
      </c>
      <c r="AT10" s="173"/>
      <c r="AU10" s="159">
        <v>1</v>
      </c>
      <c r="AV10" s="161"/>
      <c r="AW10" s="159">
        <v>3</v>
      </c>
      <c r="AX10" s="162"/>
      <c r="AY10" s="175"/>
      <c r="AZ10" s="222"/>
      <c r="BA10" s="222"/>
      <c r="BB10" s="222"/>
      <c r="BC10" s="270"/>
      <c r="BD10" s="282"/>
      <c r="BE10" s="146"/>
      <c r="BF10" s="147"/>
      <c r="BG10" s="148"/>
      <c r="BH10" s="163"/>
      <c r="BI10" s="154"/>
      <c r="BJ10" s="154"/>
      <c r="BK10" s="164"/>
      <c r="BL10" s="165"/>
      <c r="BM10" s="145"/>
      <c r="BN10" s="144"/>
      <c r="BO10" s="166"/>
      <c r="BP10" s="167"/>
      <c r="BQ10" s="235"/>
      <c r="BR10" s="237"/>
      <c r="BS10" s="235"/>
      <c r="BT10" s="237"/>
      <c r="BU10" s="168"/>
      <c r="BV10" s="169"/>
      <c r="BW10" s="170"/>
      <c r="BX10" s="171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172" t="s">
        <v>3</v>
      </c>
    </row>
    <row r="11" spans="1:89" ht="34.5" customHeight="1" x14ac:dyDescent="0.15">
      <c r="A11">
        <v>1111</v>
      </c>
      <c r="B11" s="44">
        <v>1</v>
      </c>
      <c r="C11" s="45" t="s">
        <v>38</v>
      </c>
      <c r="D11" s="46" t="s">
        <v>10</v>
      </c>
      <c r="E11" s="59" t="s">
        <v>11</v>
      </c>
      <c r="F11" s="61">
        <v>7</v>
      </c>
      <c r="G11" s="47">
        <v>1</v>
      </c>
      <c r="H11" s="47">
        <v>1</v>
      </c>
      <c r="I11" s="47">
        <v>1</v>
      </c>
      <c r="J11" s="47">
        <v>0</v>
      </c>
      <c r="K11" s="47">
        <v>1</v>
      </c>
      <c r="L11" s="47">
        <v>1</v>
      </c>
      <c r="M11" s="140">
        <v>1</v>
      </c>
      <c r="N11" s="136">
        <v>2</v>
      </c>
      <c r="O11" s="67">
        <f>N11*3</f>
        <v>6</v>
      </c>
      <c r="P11" s="65">
        <v>2</v>
      </c>
      <c r="Q11" s="67">
        <f>P11*2</f>
        <v>4</v>
      </c>
      <c r="R11" s="65">
        <v>2</v>
      </c>
      <c r="S11" s="67">
        <f t="shared" ref="S11:S18" si="0">R11*1</f>
        <v>2</v>
      </c>
      <c r="T11" s="65">
        <v>2</v>
      </c>
      <c r="U11" s="67">
        <f>T11*1</f>
        <v>2</v>
      </c>
      <c r="V11" s="65">
        <v>0</v>
      </c>
      <c r="W11" s="67">
        <f>V11*1</f>
        <v>0</v>
      </c>
      <c r="X11" s="65">
        <v>0</v>
      </c>
      <c r="Y11" s="67">
        <f>X11*1</f>
        <v>0</v>
      </c>
      <c r="Z11" s="65">
        <v>0</v>
      </c>
      <c r="AA11" s="67">
        <f>Z11*1</f>
        <v>0</v>
      </c>
      <c r="AB11" s="65">
        <v>1</v>
      </c>
      <c r="AC11" s="67">
        <f>AB11*1</f>
        <v>1</v>
      </c>
      <c r="AD11" s="65">
        <v>1</v>
      </c>
      <c r="AE11" s="67">
        <f>AD11*2</f>
        <v>2</v>
      </c>
      <c r="AF11" s="65">
        <v>1</v>
      </c>
      <c r="AG11" s="67">
        <f t="shared" ref="AG11:AG18" si="1">AF11*1</f>
        <v>1</v>
      </c>
      <c r="AH11" s="65">
        <v>2</v>
      </c>
      <c r="AI11" s="67">
        <f t="shared" ref="AI11:AI18" si="2">AH11*1</f>
        <v>2</v>
      </c>
      <c r="AJ11" s="65">
        <v>0</v>
      </c>
      <c r="AK11" s="67">
        <f t="shared" ref="AK11:AK18" si="3">AJ11*1</f>
        <v>0</v>
      </c>
      <c r="AL11" s="65">
        <v>1</v>
      </c>
      <c r="AM11" s="67">
        <f>AL11*2</f>
        <v>2</v>
      </c>
      <c r="AN11" s="65">
        <v>1</v>
      </c>
      <c r="AO11" s="67">
        <f>AN11*3</f>
        <v>3</v>
      </c>
      <c r="AP11" s="65">
        <v>0</v>
      </c>
      <c r="AQ11" s="67">
        <f t="shared" ref="AQ11:AQ18" si="4">AP11*1</f>
        <v>0</v>
      </c>
      <c r="AR11" s="65">
        <v>2</v>
      </c>
      <c r="AS11" s="67">
        <f t="shared" ref="AS11:AS18" si="5">AR11*1</f>
        <v>2</v>
      </c>
      <c r="AT11" s="65">
        <v>0</v>
      </c>
      <c r="AU11" s="67">
        <f t="shared" ref="AU11:AU18" si="6">AT11*1</f>
        <v>0</v>
      </c>
      <c r="AV11" s="65">
        <v>1</v>
      </c>
      <c r="AW11" s="67">
        <f>AV11*3</f>
        <v>3</v>
      </c>
      <c r="AX11" s="70">
        <f>SUM(O11,Q11,S11,U11,W11,Y11,AA11,AC11,AE11,AG11,AI11,AK11,AM11,AO11,AQ11,AS11,AU11,AW11)</f>
        <v>30</v>
      </c>
      <c r="AY11" s="127">
        <f>IF(AX11&gt;0,AX11/BH11,"")</f>
        <v>4.2857142857142856</v>
      </c>
      <c r="AZ11" s="47">
        <v>1</v>
      </c>
      <c r="BA11" s="47">
        <v>2</v>
      </c>
      <c r="BB11" s="47">
        <v>0</v>
      </c>
      <c r="BC11" s="185">
        <f t="shared" ref="BC11:BC18" si="7">SUM(AZ11:BB11)</f>
        <v>3</v>
      </c>
      <c r="BD11" s="182">
        <f>IF(AX11&gt;0,SUM(AY11,BC11),"")</f>
        <v>7.2857142857142856</v>
      </c>
      <c r="BE11" s="118">
        <v>1</v>
      </c>
      <c r="BF11" s="118">
        <v>1</v>
      </c>
      <c r="BG11" s="119"/>
      <c r="BH11" s="114">
        <v>7</v>
      </c>
      <c r="BI11" s="54">
        <v>57060000</v>
      </c>
      <c r="BJ11" s="56">
        <v>17118000</v>
      </c>
      <c r="BK11" s="56">
        <v>16950000</v>
      </c>
      <c r="BL11" s="56">
        <v>2</v>
      </c>
      <c r="BM11" s="54">
        <v>18990000</v>
      </c>
      <c r="BN11" s="56">
        <v>1266000</v>
      </c>
      <c r="BO11" s="105">
        <f>SUM(BI11,BN11)</f>
        <v>58326000</v>
      </c>
      <c r="BP11" s="106">
        <f>SUM(BJ11,BN11)</f>
        <v>18384000</v>
      </c>
      <c r="BQ11" s="55">
        <v>200000</v>
      </c>
      <c r="BR11" s="56">
        <v>100000</v>
      </c>
      <c r="BS11" s="107"/>
      <c r="BT11" s="108"/>
      <c r="BU11" s="109">
        <f t="shared" ref="BU11:BV18" si="8">BO11+BQ11</f>
        <v>58526000</v>
      </c>
      <c r="BV11" s="106">
        <f t="shared" si="8"/>
        <v>18484000</v>
      </c>
      <c r="BW11" s="104">
        <f t="shared" ref="BW11:BW18" si="9">BK11+BN11+BR11</f>
        <v>18316000</v>
      </c>
      <c r="BX11" s="110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</row>
    <row r="12" spans="1:89" ht="30" customHeight="1" x14ac:dyDescent="0.15">
      <c r="A12">
        <v>1112</v>
      </c>
      <c r="B12" s="48">
        <v>2</v>
      </c>
      <c r="C12" s="49" t="s">
        <v>38</v>
      </c>
      <c r="D12" s="50" t="s">
        <v>12</v>
      </c>
      <c r="E12" s="60" t="s">
        <v>13</v>
      </c>
      <c r="F12" s="62">
        <v>2</v>
      </c>
      <c r="G12" s="53">
        <v>0</v>
      </c>
      <c r="H12" s="53">
        <v>0</v>
      </c>
      <c r="I12" s="53">
        <v>1</v>
      </c>
      <c r="J12" s="53">
        <v>0</v>
      </c>
      <c r="K12" s="53">
        <v>0</v>
      </c>
      <c r="L12" s="53">
        <v>0</v>
      </c>
      <c r="M12" s="141">
        <v>0</v>
      </c>
      <c r="N12" s="137">
        <v>2</v>
      </c>
      <c r="O12" s="68">
        <f t="shared" ref="O12:O18" si="10">N12*3</f>
        <v>6</v>
      </c>
      <c r="P12" s="51">
        <v>2</v>
      </c>
      <c r="Q12" s="68">
        <f t="shared" ref="Q12:Q18" si="11">P12*2</f>
        <v>4</v>
      </c>
      <c r="R12" s="51">
        <v>0</v>
      </c>
      <c r="S12" s="68">
        <f t="shared" si="0"/>
        <v>0</v>
      </c>
      <c r="T12" s="51">
        <v>0</v>
      </c>
      <c r="U12" s="68">
        <f t="shared" ref="U12:U18" si="12">T12*1</f>
        <v>0</v>
      </c>
      <c r="V12" s="51">
        <v>0</v>
      </c>
      <c r="W12" s="68">
        <f t="shared" ref="W12:W18" si="13">V12*1</f>
        <v>0</v>
      </c>
      <c r="X12" s="51">
        <v>1</v>
      </c>
      <c r="Y12" s="68">
        <f t="shared" ref="Y12:Y18" si="14">X12*1</f>
        <v>1</v>
      </c>
      <c r="Z12" s="51">
        <v>1</v>
      </c>
      <c r="AA12" s="68">
        <f t="shared" ref="AA12:AA18" si="15">Z12*1</f>
        <v>1</v>
      </c>
      <c r="AB12" s="51">
        <v>1</v>
      </c>
      <c r="AC12" s="68">
        <f t="shared" ref="AC12:AC18" si="16">AB12*1</f>
        <v>1</v>
      </c>
      <c r="AD12" s="51">
        <v>0</v>
      </c>
      <c r="AE12" s="68">
        <f t="shared" ref="AE12:AE18" si="17">AD12*2</f>
        <v>0</v>
      </c>
      <c r="AF12" s="51">
        <v>0</v>
      </c>
      <c r="AG12" s="68">
        <f t="shared" si="1"/>
        <v>0</v>
      </c>
      <c r="AH12" s="51">
        <v>0</v>
      </c>
      <c r="AI12" s="68">
        <f t="shared" si="2"/>
        <v>0</v>
      </c>
      <c r="AJ12" s="51">
        <v>1</v>
      </c>
      <c r="AK12" s="68">
        <f t="shared" si="3"/>
        <v>1</v>
      </c>
      <c r="AL12" s="51">
        <v>0</v>
      </c>
      <c r="AM12" s="68">
        <f t="shared" ref="AM12:AM18" si="18">AL12*2</f>
        <v>0</v>
      </c>
      <c r="AN12" s="51">
        <v>0</v>
      </c>
      <c r="AO12" s="68">
        <f t="shared" ref="AO12:AO18" si="19">AN12*3</f>
        <v>0</v>
      </c>
      <c r="AP12" s="51">
        <v>0</v>
      </c>
      <c r="AQ12" s="68">
        <f t="shared" si="4"/>
        <v>0</v>
      </c>
      <c r="AR12" s="51">
        <v>0</v>
      </c>
      <c r="AS12" s="68">
        <f t="shared" si="5"/>
        <v>0</v>
      </c>
      <c r="AT12" s="51">
        <v>1</v>
      </c>
      <c r="AU12" s="68">
        <f t="shared" si="6"/>
        <v>1</v>
      </c>
      <c r="AV12" s="51">
        <v>1</v>
      </c>
      <c r="AW12" s="68">
        <f t="shared" ref="AW12:AW18" si="20">AV12*3</f>
        <v>3</v>
      </c>
      <c r="AX12" s="71">
        <f t="shared" ref="AX12:AX18" si="21">SUM(O12,Q12,S12,U12,W12,Y12,AA12,AC12,AE12,AG12,AI12,AK12,AM12,AO12,AQ12,AS12,AU12,AW12)</f>
        <v>18</v>
      </c>
      <c r="AY12" s="128">
        <f t="shared" ref="AY12:AY18" si="22">IF(AX12&gt;0,AX12/BH12,"")</f>
        <v>9</v>
      </c>
      <c r="AZ12" s="51">
        <v>1</v>
      </c>
      <c r="BA12" s="51">
        <v>1</v>
      </c>
      <c r="BB12" s="51">
        <v>0</v>
      </c>
      <c r="BC12" s="186">
        <f t="shared" si="7"/>
        <v>2</v>
      </c>
      <c r="BD12" s="183">
        <f t="shared" ref="BD12:BD18" si="23">IF(AX12&gt;0,SUM(AY12,BC12),"")</f>
        <v>11</v>
      </c>
      <c r="BE12" s="120">
        <v>1</v>
      </c>
      <c r="BF12" s="120"/>
      <c r="BG12" s="121"/>
      <c r="BH12" s="114">
        <v>2</v>
      </c>
      <c r="BI12" s="54">
        <v>21000000</v>
      </c>
      <c r="BJ12" s="56">
        <v>6300000</v>
      </c>
      <c r="BK12" s="56">
        <v>6300000</v>
      </c>
      <c r="BL12" s="42">
        <v>2</v>
      </c>
      <c r="BM12" s="22">
        <v>12000000</v>
      </c>
      <c r="BN12" s="42">
        <v>800000</v>
      </c>
      <c r="BO12" s="52">
        <f t="shared" ref="BO12:BO18" si="24">SUM(BI12,BN12)</f>
        <v>21800000</v>
      </c>
      <c r="BP12" s="43">
        <f>SUM(BJ12,BN12)</f>
        <v>7100000</v>
      </c>
      <c r="BQ12" s="41">
        <v>80000</v>
      </c>
      <c r="BR12" s="42">
        <v>40000</v>
      </c>
      <c r="BS12" s="98"/>
      <c r="BT12" s="99"/>
      <c r="BU12" s="57">
        <f t="shared" si="8"/>
        <v>21880000</v>
      </c>
      <c r="BV12" s="43">
        <f t="shared" si="8"/>
        <v>7140000</v>
      </c>
      <c r="BW12" s="58">
        <f t="shared" si="9"/>
        <v>7140000</v>
      </c>
      <c r="BX12" s="40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</row>
    <row r="13" spans="1:89" ht="30" customHeight="1" x14ac:dyDescent="0.15">
      <c r="A13">
        <v>1113</v>
      </c>
      <c r="B13" s="48">
        <v>3</v>
      </c>
      <c r="C13" s="49" t="s">
        <v>38</v>
      </c>
      <c r="D13" s="50" t="s">
        <v>39</v>
      </c>
      <c r="E13" s="60" t="s">
        <v>40</v>
      </c>
      <c r="F13" s="63">
        <v>3</v>
      </c>
      <c r="G13" s="51">
        <v>0</v>
      </c>
      <c r="H13" s="51">
        <v>1</v>
      </c>
      <c r="I13" s="51">
        <v>1</v>
      </c>
      <c r="J13" s="51">
        <v>0</v>
      </c>
      <c r="K13" s="51">
        <v>0</v>
      </c>
      <c r="L13" s="51">
        <v>1</v>
      </c>
      <c r="M13" s="142">
        <v>0</v>
      </c>
      <c r="N13" s="138">
        <v>0</v>
      </c>
      <c r="O13" s="69">
        <f t="shared" si="10"/>
        <v>0</v>
      </c>
      <c r="P13" s="51">
        <v>1</v>
      </c>
      <c r="Q13" s="68">
        <f t="shared" si="11"/>
        <v>2</v>
      </c>
      <c r="R13" s="51">
        <v>0</v>
      </c>
      <c r="S13" s="68">
        <f t="shared" si="0"/>
        <v>0</v>
      </c>
      <c r="T13" s="51">
        <v>0</v>
      </c>
      <c r="U13" s="68">
        <f t="shared" si="12"/>
        <v>0</v>
      </c>
      <c r="V13" s="51">
        <v>1</v>
      </c>
      <c r="W13" s="68">
        <f t="shared" si="13"/>
        <v>1</v>
      </c>
      <c r="X13" s="51">
        <v>1</v>
      </c>
      <c r="Y13" s="68">
        <f t="shared" si="14"/>
        <v>1</v>
      </c>
      <c r="Z13" s="51">
        <v>1</v>
      </c>
      <c r="AA13" s="68">
        <f t="shared" si="15"/>
        <v>1</v>
      </c>
      <c r="AB13" s="51">
        <v>2</v>
      </c>
      <c r="AC13" s="68">
        <f t="shared" si="16"/>
        <v>2</v>
      </c>
      <c r="AD13" s="51">
        <v>0</v>
      </c>
      <c r="AE13" s="68">
        <f t="shared" si="17"/>
        <v>0</v>
      </c>
      <c r="AF13" s="51">
        <v>0</v>
      </c>
      <c r="AG13" s="68">
        <f t="shared" si="1"/>
        <v>0</v>
      </c>
      <c r="AH13" s="51">
        <v>0</v>
      </c>
      <c r="AI13" s="68">
        <f t="shared" si="2"/>
        <v>0</v>
      </c>
      <c r="AJ13" s="51">
        <v>0</v>
      </c>
      <c r="AK13" s="68">
        <f t="shared" si="3"/>
        <v>0</v>
      </c>
      <c r="AL13" s="51">
        <v>0</v>
      </c>
      <c r="AM13" s="68">
        <f t="shared" si="18"/>
        <v>0</v>
      </c>
      <c r="AN13" s="51">
        <v>0</v>
      </c>
      <c r="AO13" s="68">
        <f t="shared" si="19"/>
        <v>0</v>
      </c>
      <c r="AP13" s="51">
        <v>0</v>
      </c>
      <c r="AQ13" s="68">
        <f t="shared" si="4"/>
        <v>0</v>
      </c>
      <c r="AR13" s="51">
        <v>0</v>
      </c>
      <c r="AS13" s="68">
        <f t="shared" si="5"/>
        <v>0</v>
      </c>
      <c r="AT13" s="51">
        <v>0</v>
      </c>
      <c r="AU13" s="68">
        <f t="shared" si="6"/>
        <v>0</v>
      </c>
      <c r="AV13" s="51">
        <v>0</v>
      </c>
      <c r="AW13" s="68">
        <f t="shared" si="20"/>
        <v>0</v>
      </c>
      <c r="AX13" s="71">
        <f t="shared" si="21"/>
        <v>7</v>
      </c>
      <c r="AY13" s="128">
        <f t="shared" si="22"/>
        <v>2.3333333333333335</v>
      </c>
      <c r="AZ13" s="51">
        <v>1</v>
      </c>
      <c r="BA13" s="51">
        <v>1</v>
      </c>
      <c r="BB13" s="51">
        <v>1</v>
      </c>
      <c r="BC13" s="186">
        <f t="shared" si="7"/>
        <v>3</v>
      </c>
      <c r="BD13" s="183">
        <f>IF(AX13&gt;0,SUM(AY13,BC13),"")</f>
        <v>5.3333333333333339</v>
      </c>
      <c r="BE13" s="120">
        <v>1</v>
      </c>
      <c r="BF13" s="120"/>
      <c r="BG13" s="121"/>
      <c r="BH13" s="115">
        <v>3</v>
      </c>
      <c r="BI13" s="22">
        <v>35000000</v>
      </c>
      <c r="BJ13" s="41">
        <v>10500000</v>
      </c>
      <c r="BK13" s="41">
        <v>6000000</v>
      </c>
      <c r="BL13" s="42"/>
      <c r="BM13" s="22"/>
      <c r="BN13" s="42"/>
      <c r="BO13" s="52">
        <f t="shared" si="24"/>
        <v>35000000</v>
      </c>
      <c r="BP13" s="43">
        <f t="shared" ref="BP13:BP18" si="25">SUM(BJ13,BN13)</f>
        <v>10500000</v>
      </c>
      <c r="BQ13" s="41"/>
      <c r="BR13" s="42"/>
      <c r="BS13" s="98"/>
      <c r="BT13" s="99"/>
      <c r="BU13" s="57">
        <f t="shared" si="8"/>
        <v>35000000</v>
      </c>
      <c r="BV13" s="43">
        <f t="shared" si="8"/>
        <v>10500000</v>
      </c>
      <c r="BW13" s="58">
        <f t="shared" si="9"/>
        <v>6000000</v>
      </c>
      <c r="BX13" s="40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</row>
    <row r="14" spans="1:89" ht="30" customHeight="1" x14ac:dyDescent="0.15">
      <c r="B14" s="48"/>
      <c r="C14" s="49"/>
      <c r="D14" s="50"/>
      <c r="E14" s="60"/>
      <c r="F14" s="63"/>
      <c r="G14" s="51"/>
      <c r="H14" s="51"/>
      <c r="I14" s="51"/>
      <c r="J14" s="51"/>
      <c r="K14" s="51"/>
      <c r="L14" s="51"/>
      <c r="M14" s="142"/>
      <c r="N14" s="138"/>
      <c r="O14" s="69">
        <f t="shared" si="10"/>
        <v>0</v>
      </c>
      <c r="P14" s="51"/>
      <c r="Q14" s="68">
        <f t="shared" si="11"/>
        <v>0</v>
      </c>
      <c r="R14" s="51"/>
      <c r="S14" s="68">
        <f t="shared" si="0"/>
        <v>0</v>
      </c>
      <c r="T14" s="51"/>
      <c r="U14" s="68">
        <f t="shared" si="12"/>
        <v>0</v>
      </c>
      <c r="V14" s="51"/>
      <c r="W14" s="68">
        <f t="shared" si="13"/>
        <v>0</v>
      </c>
      <c r="X14" s="51"/>
      <c r="Y14" s="68">
        <f t="shared" si="14"/>
        <v>0</v>
      </c>
      <c r="Z14" s="51"/>
      <c r="AA14" s="68">
        <f t="shared" si="15"/>
        <v>0</v>
      </c>
      <c r="AB14" s="51"/>
      <c r="AC14" s="68">
        <f t="shared" si="16"/>
        <v>0</v>
      </c>
      <c r="AD14" s="51"/>
      <c r="AE14" s="68">
        <f t="shared" si="17"/>
        <v>0</v>
      </c>
      <c r="AF14" s="51"/>
      <c r="AG14" s="68">
        <f t="shared" si="1"/>
        <v>0</v>
      </c>
      <c r="AH14" s="51"/>
      <c r="AI14" s="68">
        <f t="shared" si="2"/>
        <v>0</v>
      </c>
      <c r="AJ14" s="51"/>
      <c r="AK14" s="68">
        <f t="shared" si="3"/>
        <v>0</v>
      </c>
      <c r="AL14" s="51"/>
      <c r="AM14" s="68">
        <f t="shared" si="18"/>
        <v>0</v>
      </c>
      <c r="AN14" s="51"/>
      <c r="AO14" s="68">
        <f t="shared" si="19"/>
        <v>0</v>
      </c>
      <c r="AP14" s="51"/>
      <c r="AQ14" s="68">
        <f t="shared" si="4"/>
        <v>0</v>
      </c>
      <c r="AR14" s="51"/>
      <c r="AS14" s="68">
        <f t="shared" si="5"/>
        <v>0</v>
      </c>
      <c r="AT14" s="51"/>
      <c r="AU14" s="68">
        <f t="shared" si="6"/>
        <v>0</v>
      </c>
      <c r="AV14" s="51"/>
      <c r="AW14" s="68">
        <f t="shared" si="20"/>
        <v>0</v>
      </c>
      <c r="AX14" s="71">
        <f t="shared" si="21"/>
        <v>0</v>
      </c>
      <c r="AY14" s="128" t="str">
        <f t="shared" si="22"/>
        <v/>
      </c>
      <c r="AZ14" s="51"/>
      <c r="BA14" s="51"/>
      <c r="BB14" s="51"/>
      <c r="BC14" s="186">
        <f t="shared" si="7"/>
        <v>0</v>
      </c>
      <c r="BD14" s="183" t="str">
        <f t="shared" si="23"/>
        <v/>
      </c>
      <c r="BE14" s="120"/>
      <c r="BF14" s="120"/>
      <c r="BG14" s="121"/>
      <c r="BH14" s="115"/>
      <c r="BI14" s="22"/>
      <c r="BJ14" s="41"/>
      <c r="BK14" s="41"/>
      <c r="BL14" s="42"/>
      <c r="BM14" s="22"/>
      <c r="BN14" s="42"/>
      <c r="BO14" s="52">
        <f t="shared" si="24"/>
        <v>0</v>
      </c>
      <c r="BP14" s="43">
        <f t="shared" si="25"/>
        <v>0</v>
      </c>
      <c r="BQ14" s="41"/>
      <c r="BR14" s="42"/>
      <c r="BS14" s="98"/>
      <c r="BT14" s="99"/>
      <c r="BU14" s="57">
        <f t="shared" si="8"/>
        <v>0</v>
      </c>
      <c r="BV14" s="43">
        <f t="shared" si="8"/>
        <v>0</v>
      </c>
      <c r="BW14" s="58">
        <f t="shared" si="9"/>
        <v>0</v>
      </c>
      <c r="BX14" s="40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</row>
    <row r="15" spans="1:89" ht="30" customHeight="1" x14ac:dyDescent="0.15">
      <c r="B15" s="48"/>
      <c r="C15" s="49"/>
      <c r="D15" s="50"/>
      <c r="E15" s="60"/>
      <c r="F15" s="63"/>
      <c r="G15" s="51"/>
      <c r="H15" s="51"/>
      <c r="I15" s="51"/>
      <c r="J15" s="51"/>
      <c r="K15" s="51"/>
      <c r="L15" s="51"/>
      <c r="M15" s="142"/>
      <c r="N15" s="138"/>
      <c r="O15" s="69">
        <f t="shared" si="10"/>
        <v>0</v>
      </c>
      <c r="P15" s="51"/>
      <c r="Q15" s="68">
        <f t="shared" si="11"/>
        <v>0</v>
      </c>
      <c r="R15" s="51"/>
      <c r="S15" s="68">
        <f t="shared" si="0"/>
        <v>0</v>
      </c>
      <c r="T15" s="51"/>
      <c r="U15" s="68">
        <f t="shared" si="12"/>
        <v>0</v>
      </c>
      <c r="V15" s="51"/>
      <c r="W15" s="68">
        <f t="shared" si="13"/>
        <v>0</v>
      </c>
      <c r="X15" s="51"/>
      <c r="Y15" s="68">
        <f t="shared" si="14"/>
        <v>0</v>
      </c>
      <c r="Z15" s="51"/>
      <c r="AA15" s="68">
        <f t="shared" si="15"/>
        <v>0</v>
      </c>
      <c r="AB15" s="51"/>
      <c r="AC15" s="68">
        <f t="shared" si="16"/>
        <v>0</v>
      </c>
      <c r="AD15" s="51"/>
      <c r="AE15" s="68">
        <f t="shared" si="17"/>
        <v>0</v>
      </c>
      <c r="AF15" s="51"/>
      <c r="AG15" s="68">
        <f t="shared" si="1"/>
        <v>0</v>
      </c>
      <c r="AH15" s="51"/>
      <c r="AI15" s="68">
        <f t="shared" si="2"/>
        <v>0</v>
      </c>
      <c r="AJ15" s="51"/>
      <c r="AK15" s="68">
        <f t="shared" si="3"/>
        <v>0</v>
      </c>
      <c r="AL15" s="51"/>
      <c r="AM15" s="68">
        <f t="shared" si="18"/>
        <v>0</v>
      </c>
      <c r="AN15" s="51"/>
      <c r="AO15" s="68">
        <f t="shared" si="19"/>
        <v>0</v>
      </c>
      <c r="AP15" s="51"/>
      <c r="AQ15" s="68">
        <f t="shared" si="4"/>
        <v>0</v>
      </c>
      <c r="AR15" s="51"/>
      <c r="AS15" s="68">
        <f t="shared" si="5"/>
        <v>0</v>
      </c>
      <c r="AT15" s="51"/>
      <c r="AU15" s="68">
        <f t="shared" si="6"/>
        <v>0</v>
      </c>
      <c r="AV15" s="51"/>
      <c r="AW15" s="68">
        <f t="shared" si="20"/>
        <v>0</v>
      </c>
      <c r="AX15" s="71">
        <f t="shared" si="21"/>
        <v>0</v>
      </c>
      <c r="AY15" s="128" t="str">
        <f t="shared" si="22"/>
        <v/>
      </c>
      <c r="AZ15" s="51"/>
      <c r="BA15" s="51"/>
      <c r="BB15" s="51"/>
      <c r="BC15" s="186">
        <f t="shared" si="7"/>
        <v>0</v>
      </c>
      <c r="BD15" s="183" t="str">
        <f t="shared" si="23"/>
        <v/>
      </c>
      <c r="BE15" s="120"/>
      <c r="BF15" s="120"/>
      <c r="BG15" s="121"/>
      <c r="BH15" s="115"/>
      <c r="BI15" s="22"/>
      <c r="BJ15" s="41"/>
      <c r="BK15" s="41"/>
      <c r="BL15" s="42"/>
      <c r="BM15" s="22"/>
      <c r="BN15" s="42"/>
      <c r="BO15" s="52">
        <f t="shared" si="24"/>
        <v>0</v>
      </c>
      <c r="BP15" s="43">
        <f t="shared" si="25"/>
        <v>0</v>
      </c>
      <c r="BQ15" s="41"/>
      <c r="BR15" s="42"/>
      <c r="BS15" s="98"/>
      <c r="BT15" s="99"/>
      <c r="BU15" s="57">
        <f t="shared" si="8"/>
        <v>0</v>
      </c>
      <c r="BV15" s="43">
        <f t="shared" si="8"/>
        <v>0</v>
      </c>
      <c r="BW15" s="58">
        <f t="shared" si="9"/>
        <v>0</v>
      </c>
      <c r="BX15" s="40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</row>
    <row r="16" spans="1:89" ht="30" customHeight="1" x14ac:dyDescent="0.15">
      <c r="B16" s="48"/>
      <c r="C16" s="49"/>
      <c r="D16" s="50"/>
      <c r="E16" s="60"/>
      <c r="F16" s="63"/>
      <c r="G16" s="51"/>
      <c r="H16" s="51"/>
      <c r="I16" s="51"/>
      <c r="J16" s="51"/>
      <c r="K16" s="51"/>
      <c r="L16" s="51"/>
      <c r="M16" s="142"/>
      <c r="N16" s="138"/>
      <c r="O16" s="69">
        <f t="shared" si="10"/>
        <v>0</v>
      </c>
      <c r="P16" s="51"/>
      <c r="Q16" s="68">
        <f t="shared" si="11"/>
        <v>0</v>
      </c>
      <c r="R16" s="51"/>
      <c r="S16" s="68">
        <f t="shared" si="0"/>
        <v>0</v>
      </c>
      <c r="T16" s="51"/>
      <c r="U16" s="68">
        <f t="shared" si="12"/>
        <v>0</v>
      </c>
      <c r="V16" s="51"/>
      <c r="W16" s="68">
        <f t="shared" si="13"/>
        <v>0</v>
      </c>
      <c r="X16" s="51"/>
      <c r="Y16" s="68">
        <f t="shared" si="14"/>
        <v>0</v>
      </c>
      <c r="Z16" s="51"/>
      <c r="AA16" s="68">
        <f t="shared" si="15"/>
        <v>0</v>
      </c>
      <c r="AB16" s="51"/>
      <c r="AC16" s="68">
        <f t="shared" si="16"/>
        <v>0</v>
      </c>
      <c r="AD16" s="51"/>
      <c r="AE16" s="68">
        <f t="shared" si="17"/>
        <v>0</v>
      </c>
      <c r="AF16" s="51"/>
      <c r="AG16" s="68">
        <f t="shared" si="1"/>
        <v>0</v>
      </c>
      <c r="AH16" s="51"/>
      <c r="AI16" s="68">
        <f t="shared" si="2"/>
        <v>0</v>
      </c>
      <c r="AJ16" s="51"/>
      <c r="AK16" s="68">
        <f t="shared" si="3"/>
        <v>0</v>
      </c>
      <c r="AL16" s="51"/>
      <c r="AM16" s="68">
        <f t="shared" si="18"/>
        <v>0</v>
      </c>
      <c r="AN16" s="51"/>
      <c r="AO16" s="68">
        <f t="shared" si="19"/>
        <v>0</v>
      </c>
      <c r="AP16" s="51"/>
      <c r="AQ16" s="68">
        <f t="shared" si="4"/>
        <v>0</v>
      </c>
      <c r="AR16" s="51"/>
      <c r="AS16" s="68">
        <f t="shared" si="5"/>
        <v>0</v>
      </c>
      <c r="AT16" s="51"/>
      <c r="AU16" s="68">
        <f t="shared" si="6"/>
        <v>0</v>
      </c>
      <c r="AV16" s="51"/>
      <c r="AW16" s="68">
        <f t="shared" si="20"/>
        <v>0</v>
      </c>
      <c r="AX16" s="71">
        <f t="shared" si="21"/>
        <v>0</v>
      </c>
      <c r="AY16" s="128" t="str">
        <f t="shared" si="22"/>
        <v/>
      </c>
      <c r="AZ16" s="51"/>
      <c r="BA16" s="51"/>
      <c r="BB16" s="51"/>
      <c r="BC16" s="186">
        <f t="shared" si="7"/>
        <v>0</v>
      </c>
      <c r="BD16" s="183" t="str">
        <f t="shared" si="23"/>
        <v/>
      </c>
      <c r="BE16" s="120"/>
      <c r="BF16" s="120"/>
      <c r="BG16" s="121"/>
      <c r="BH16" s="115"/>
      <c r="BI16" s="22"/>
      <c r="BJ16" s="41"/>
      <c r="BK16" s="41"/>
      <c r="BL16" s="42"/>
      <c r="BM16" s="22"/>
      <c r="BN16" s="42"/>
      <c r="BO16" s="52">
        <f t="shared" si="24"/>
        <v>0</v>
      </c>
      <c r="BP16" s="43">
        <f t="shared" si="25"/>
        <v>0</v>
      </c>
      <c r="BQ16" s="41"/>
      <c r="BR16" s="42"/>
      <c r="BS16" s="98"/>
      <c r="BT16" s="99"/>
      <c r="BU16" s="57">
        <f t="shared" si="8"/>
        <v>0</v>
      </c>
      <c r="BV16" s="43">
        <f t="shared" si="8"/>
        <v>0</v>
      </c>
      <c r="BW16" s="58">
        <f t="shared" si="9"/>
        <v>0</v>
      </c>
      <c r="BX16" s="40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</row>
    <row r="17" spans="2:88" ht="30" customHeight="1" x14ac:dyDescent="0.15">
      <c r="B17" s="48"/>
      <c r="C17" s="49"/>
      <c r="D17" s="50"/>
      <c r="E17" s="60"/>
      <c r="F17" s="63"/>
      <c r="G17" s="51"/>
      <c r="H17" s="51"/>
      <c r="I17" s="51"/>
      <c r="J17" s="51"/>
      <c r="K17" s="51"/>
      <c r="L17" s="51"/>
      <c r="M17" s="142"/>
      <c r="N17" s="138"/>
      <c r="O17" s="69">
        <f t="shared" si="10"/>
        <v>0</v>
      </c>
      <c r="P17" s="51"/>
      <c r="Q17" s="68">
        <f t="shared" si="11"/>
        <v>0</v>
      </c>
      <c r="R17" s="51"/>
      <c r="S17" s="68">
        <f t="shared" si="0"/>
        <v>0</v>
      </c>
      <c r="T17" s="51"/>
      <c r="U17" s="68">
        <f t="shared" si="12"/>
        <v>0</v>
      </c>
      <c r="V17" s="51"/>
      <c r="W17" s="68">
        <f t="shared" si="13"/>
        <v>0</v>
      </c>
      <c r="X17" s="51"/>
      <c r="Y17" s="68">
        <f t="shared" si="14"/>
        <v>0</v>
      </c>
      <c r="Z17" s="51"/>
      <c r="AA17" s="68">
        <f t="shared" si="15"/>
        <v>0</v>
      </c>
      <c r="AB17" s="51"/>
      <c r="AC17" s="68">
        <f t="shared" si="16"/>
        <v>0</v>
      </c>
      <c r="AD17" s="51"/>
      <c r="AE17" s="68">
        <f t="shared" si="17"/>
        <v>0</v>
      </c>
      <c r="AF17" s="51"/>
      <c r="AG17" s="68">
        <f t="shared" si="1"/>
        <v>0</v>
      </c>
      <c r="AH17" s="51"/>
      <c r="AI17" s="68">
        <f t="shared" si="2"/>
        <v>0</v>
      </c>
      <c r="AJ17" s="51"/>
      <c r="AK17" s="68">
        <f t="shared" si="3"/>
        <v>0</v>
      </c>
      <c r="AL17" s="51"/>
      <c r="AM17" s="68">
        <f t="shared" si="18"/>
        <v>0</v>
      </c>
      <c r="AN17" s="51"/>
      <c r="AO17" s="68">
        <f t="shared" si="19"/>
        <v>0</v>
      </c>
      <c r="AP17" s="51"/>
      <c r="AQ17" s="68">
        <f t="shared" si="4"/>
        <v>0</v>
      </c>
      <c r="AR17" s="51"/>
      <c r="AS17" s="68">
        <f t="shared" si="5"/>
        <v>0</v>
      </c>
      <c r="AT17" s="51"/>
      <c r="AU17" s="68">
        <f t="shared" si="6"/>
        <v>0</v>
      </c>
      <c r="AV17" s="51"/>
      <c r="AW17" s="68">
        <f t="shared" si="20"/>
        <v>0</v>
      </c>
      <c r="AX17" s="71">
        <f t="shared" si="21"/>
        <v>0</v>
      </c>
      <c r="AY17" s="128" t="str">
        <f t="shared" si="22"/>
        <v/>
      </c>
      <c r="AZ17" s="51"/>
      <c r="BA17" s="51"/>
      <c r="BB17" s="51"/>
      <c r="BC17" s="186">
        <f t="shared" si="7"/>
        <v>0</v>
      </c>
      <c r="BD17" s="183" t="str">
        <f t="shared" si="23"/>
        <v/>
      </c>
      <c r="BE17" s="120"/>
      <c r="BF17" s="120"/>
      <c r="BG17" s="121"/>
      <c r="BH17" s="115"/>
      <c r="BI17" s="22"/>
      <c r="BJ17" s="41"/>
      <c r="BK17" s="41"/>
      <c r="BL17" s="42"/>
      <c r="BM17" s="22"/>
      <c r="BN17" s="42"/>
      <c r="BO17" s="52">
        <f t="shared" si="24"/>
        <v>0</v>
      </c>
      <c r="BP17" s="43">
        <f t="shared" si="25"/>
        <v>0</v>
      </c>
      <c r="BQ17" s="41"/>
      <c r="BR17" s="42"/>
      <c r="BS17" s="98"/>
      <c r="BT17" s="99"/>
      <c r="BU17" s="57">
        <f t="shared" si="8"/>
        <v>0</v>
      </c>
      <c r="BV17" s="43">
        <f t="shared" si="8"/>
        <v>0</v>
      </c>
      <c r="BW17" s="58">
        <f t="shared" si="9"/>
        <v>0</v>
      </c>
      <c r="BX17" s="40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</row>
    <row r="18" spans="2:88" ht="30" customHeight="1" thickBot="1" x14ac:dyDescent="0.2">
      <c r="B18" s="72"/>
      <c r="C18" s="73"/>
      <c r="D18" s="74"/>
      <c r="E18" s="75"/>
      <c r="F18" s="76"/>
      <c r="G18" s="77"/>
      <c r="H18" s="77"/>
      <c r="I18" s="77"/>
      <c r="J18" s="77"/>
      <c r="K18" s="77"/>
      <c r="L18" s="77"/>
      <c r="M18" s="143"/>
      <c r="N18" s="139"/>
      <c r="O18" s="78">
        <f t="shared" si="10"/>
        <v>0</v>
      </c>
      <c r="P18" s="77"/>
      <c r="Q18" s="79">
        <f t="shared" si="11"/>
        <v>0</v>
      </c>
      <c r="R18" s="77"/>
      <c r="S18" s="79">
        <f t="shared" si="0"/>
        <v>0</v>
      </c>
      <c r="T18" s="77"/>
      <c r="U18" s="79">
        <f t="shared" si="12"/>
        <v>0</v>
      </c>
      <c r="V18" s="77"/>
      <c r="W18" s="79">
        <f t="shared" si="13"/>
        <v>0</v>
      </c>
      <c r="X18" s="77"/>
      <c r="Y18" s="79">
        <f t="shared" si="14"/>
        <v>0</v>
      </c>
      <c r="Z18" s="77"/>
      <c r="AA18" s="79">
        <f t="shared" si="15"/>
        <v>0</v>
      </c>
      <c r="AB18" s="77"/>
      <c r="AC18" s="79">
        <f t="shared" si="16"/>
        <v>0</v>
      </c>
      <c r="AD18" s="77"/>
      <c r="AE18" s="79">
        <f t="shared" si="17"/>
        <v>0</v>
      </c>
      <c r="AF18" s="77"/>
      <c r="AG18" s="79">
        <f t="shared" si="1"/>
        <v>0</v>
      </c>
      <c r="AH18" s="77"/>
      <c r="AI18" s="79">
        <f t="shared" si="2"/>
        <v>0</v>
      </c>
      <c r="AJ18" s="77"/>
      <c r="AK18" s="79">
        <f t="shared" si="3"/>
        <v>0</v>
      </c>
      <c r="AL18" s="77"/>
      <c r="AM18" s="79">
        <f t="shared" si="18"/>
        <v>0</v>
      </c>
      <c r="AN18" s="77"/>
      <c r="AO18" s="79">
        <f t="shared" si="19"/>
        <v>0</v>
      </c>
      <c r="AP18" s="77"/>
      <c r="AQ18" s="79">
        <f t="shared" si="4"/>
        <v>0</v>
      </c>
      <c r="AR18" s="77"/>
      <c r="AS18" s="79">
        <f t="shared" si="5"/>
        <v>0</v>
      </c>
      <c r="AT18" s="77"/>
      <c r="AU18" s="79">
        <f t="shared" si="6"/>
        <v>0</v>
      </c>
      <c r="AV18" s="77"/>
      <c r="AW18" s="79">
        <f t="shared" si="20"/>
        <v>0</v>
      </c>
      <c r="AX18" s="80">
        <f t="shared" si="21"/>
        <v>0</v>
      </c>
      <c r="AY18" s="128" t="str">
        <f t="shared" si="22"/>
        <v/>
      </c>
      <c r="AZ18" s="51"/>
      <c r="BA18" s="51"/>
      <c r="BB18" s="51"/>
      <c r="BC18" s="186">
        <f t="shared" si="7"/>
        <v>0</v>
      </c>
      <c r="BD18" s="183" t="str">
        <f t="shared" si="23"/>
        <v/>
      </c>
      <c r="BE18" s="120"/>
      <c r="BF18" s="120"/>
      <c r="BG18" s="121"/>
      <c r="BH18" s="116"/>
      <c r="BI18" s="81"/>
      <c r="BJ18" s="82"/>
      <c r="BK18" s="82"/>
      <c r="BL18" s="83"/>
      <c r="BM18" s="81"/>
      <c r="BN18" s="83"/>
      <c r="BO18" s="84">
        <f t="shared" si="24"/>
        <v>0</v>
      </c>
      <c r="BP18" s="85">
        <f t="shared" si="25"/>
        <v>0</v>
      </c>
      <c r="BQ18" s="102"/>
      <c r="BR18" s="103"/>
      <c r="BS18" s="100"/>
      <c r="BT18" s="101"/>
      <c r="BU18" s="86">
        <f t="shared" si="8"/>
        <v>0</v>
      </c>
      <c r="BV18" s="85">
        <f t="shared" si="8"/>
        <v>0</v>
      </c>
      <c r="BW18" s="87">
        <f t="shared" si="9"/>
        <v>0</v>
      </c>
      <c r="BX18" s="88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</row>
    <row r="19" spans="2:88" ht="30" customHeight="1" thickTop="1" thickBot="1" x14ac:dyDescent="0.2">
      <c r="B19" s="202" t="s">
        <v>41</v>
      </c>
      <c r="C19" s="203"/>
      <c r="D19" s="203"/>
      <c r="E19" s="203"/>
      <c r="F19" s="95"/>
      <c r="G19" s="96"/>
      <c r="H19" s="96"/>
      <c r="I19" s="96"/>
      <c r="J19" s="96"/>
      <c r="K19" s="96"/>
      <c r="L19" s="96"/>
      <c r="M19" s="122"/>
      <c r="N19" s="97"/>
      <c r="O19" s="97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122"/>
      <c r="BH19" s="117">
        <f>SUM(BH11:BH18)</f>
        <v>12</v>
      </c>
      <c r="BI19" s="89">
        <f t="shared" ref="BI19:BN19" si="26">SUM(BI11:BI18)</f>
        <v>113060000</v>
      </c>
      <c r="BJ19" s="90">
        <f t="shared" si="26"/>
        <v>33918000</v>
      </c>
      <c r="BK19" s="90">
        <f t="shared" si="26"/>
        <v>29250000</v>
      </c>
      <c r="BL19" s="91">
        <f t="shared" si="26"/>
        <v>4</v>
      </c>
      <c r="BM19" s="89">
        <f t="shared" si="26"/>
        <v>30990000</v>
      </c>
      <c r="BN19" s="91">
        <f t="shared" si="26"/>
        <v>2066000</v>
      </c>
      <c r="BO19" s="89">
        <f>SUM(BI19,BN19)</f>
        <v>115126000</v>
      </c>
      <c r="BP19" s="90">
        <f>SUM(BJ19,BN19)</f>
        <v>35984000</v>
      </c>
      <c r="BQ19" s="91">
        <f>SUM(BQ11:BQ18)</f>
        <v>280000</v>
      </c>
      <c r="BR19" s="91">
        <f>SUM(BR11:BR18)</f>
        <v>140000</v>
      </c>
      <c r="BS19" s="90">
        <v>1200000</v>
      </c>
      <c r="BT19" s="90">
        <v>600000</v>
      </c>
      <c r="BU19" s="92">
        <f>SUM(BO19,BQ19,BS19)</f>
        <v>116606000</v>
      </c>
      <c r="BV19" s="90">
        <f>SUM(BP19,BR19,BT19)</f>
        <v>36724000</v>
      </c>
      <c r="BW19" s="93">
        <f>SUM(BK19,BN19,BR19,BT19)</f>
        <v>32056000</v>
      </c>
      <c r="BX19" s="94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</row>
    <row r="20" spans="2:88" s="32" customFormat="1" ht="13.5" customHeight="1" x14ac:dyDescent="0.15">
      <c r="B20" s="25"/>
      <c r="C20" s="25"/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29"/>
      <c r="BZ20" s="29"/>
      <c r="CA20" s="29"/>
      <c r="CB20" s="29"/>
      <c r="CC20" s="29"/>
      <c r="CD20" s="29"/>
      <c r="CE20" s="29"/>
      <c r="CF20" s="29"/>
      <c r="CG20" s="29"/>
    </row>
    <row r="21" spans="2:88" s="32" customFormat="1" ht="13.5" customHeight="1" x14ac:dyDescent="0.15">
      <c r="B21" s="25"/>
      <c r="C21" s="25"/>
      <c r="D21" s="33"/>
      <c r="E21" s="27"/>
      <c r="F21" s="34"/>
      <c r="G21" s="25"/>
      <c r="H21" s="25"/>
      <c r="I21" s="34"/>
      <c r="J21" s="34"/>
      <c r="K21" s="25"/>
      <c r="L21" s="34"/>
      <c r="M21" s="34"/>
      <c r="N21" s="34"/>
      <c r="O21" s="3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34"/>
      <c r="AJ21" s="25"/>
      <c r="AK21" s="34"/>
      <c r="AL21" s="25"/>
      <c r="AM21" s="25"/>
      <c r="AN21" s="25"/>
      <c r="AO21" s="34"/>
      <c r="AP21" s="34"/>
      <c r="AQ21" s="34"/>
      <c r="AR21" s="25"/>
      <c r="AS21" s="34"/>
      <c r="AT21" s="25"/>
      <c r="AU21" s="34"/>
      <c r="AV21" s="34"/>
      <c r="AW21" s="34"/>
      <c r="AX21" s="34"/>
      <c r="AY21" s="25"/>
      <c r="AZ21" s="25"/>
      <c r="BA21" s="25"/>
      <c r="BB21" s="25"/>
      <c r="BC21" s="25"/>
      <c r="BD21" s="25"/>
      <c r="BE21" s="25"/>
      <c r="BF21" s="25"/>
      <c r="BG21" s="25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1"/>
      <c r="BZ21" s="31"/>
      <c r="CA21" s="31"/>
      <c r="CB21" s="31"/>
      <c r="CC21" s="31"/>
      <c r="CD21" s="31"/>
      <c r="CE21" s="31"/>
      <c r="CF21" s="31"/>
      <c r="CG21" s="31"/>
    </row>
  </sheetData>
  <mergeCells count="71">
    <mergeCell ref="BX3:BX9"/>
    <mergeCell ref="F4:M5"/>
    <mergeCell ref="BE4:BG5"/>
    <mergeCell ref="BH4:BP5"/>
    <mergeCell ref="BQ4:BT5"/>
    <mergeCell ref="N4:BD5"/>
    <mergeCell ref="AZ6:BC7"/>
    <mergeCell ref="BD6:BD10"/>
    <mergeCell ref="AZ8:AZ10"/>
    <mergeCell ref="BA8:BA10"/>
    <mergeCell ref="BB8:BB10"/>
    <mergeCell ref="BC8:BC10"/>
    <mergeCell ref="AF6:AG8"/>
    <mergeCell ref="N6:S6"/>
    <mergeCell ref="T6:U8"/>
    <mergeCell ref="F3:M3"/>
    <mergeCell ref="N3:AY3"/>
    <mergeCell ref="BH3:BW3"/>
    <mergeCell ref="F6:I6"/>
    <mergeCell ref="J6:M6"/>
    <mergeCell ref="BU4:BW5"/>
    <mergeCell ref="AY6:AY9"/>
    <mergeCell ref="BE6:BE9"/>
    <mergeCell ref="F7:F9"/>
    <mergeCell ref="K7:K9"/>
    <mergeCell ref="J7:J9"/>
    <mergeCell ref="I7:I9"/>
    <mergeCell ref="H7:H9"/>
    <mergeCell ref="G7:G9"/>
    <mergeCell ref="BL7:BL9"/>
    <mergeCell ref="BM7:BM9"/>
    <mergeCell ref="BN7:BN9"/>
    <mergeCell ref="BW8:BW9"/>
    <mergeCell ref="BV6:BV8"/>
    <mergeCell ref="BQ6:BR8"/>
    <mergeCell ref="BS6:BT8"/>
    <mergeCell ref="BQ9:BQ10"/>
    <mergeCell ref="BR9:BR10"/>
    <mergeCell ref="BS9:BS10"/>
    <mergeCell ref="BT9:BT10"/>
    <mergeCell ref="BU6:BU8"/>
    <mergeCell ref="B19:E19"/>
    <mergeCell ref="BP7:BP9"/>
    <mergeCell ref="BF8:BF9"/>
    <mergeCell ref="BI7:BI9"/>
    <mergeCell ref="BJ7:BJ9"/>
    <mergeCell ref="BG6:BG9"/>
    <mergeCell ref="BH6:BK6"/>
    <mergeCell ref="X6:Y8"/>
    <mergeCell ref="BL6:BN6"/>
    <mergeCell ref="BO6:BP6"/>
    <mergeCell ref="V6:W8"/>
    <mergeCell ref="N7:O8"/>
    <mergeCell ref="P7:Q8"/>
    <mergeCell ref="BH7:BH9"/>
    <mergeCell ref="BO7:BO9"/>
    <mergeCell ref="M7:M9"/>
    <mergeCell ref="L7:L9"/>
    <mergeCell ref="AL6:AM8"/>
    <mergeCell ref="AP6:AQ8"/>
    <mergeCell ref="AV6:AW8"/>
    <mergeCell ref="AX6:AX9"/>
    <mergeCell ref="Z6:AA8"/>
    <mergeCell ref="AB6:AC8"/>
    <mergeCell ref="R7:S8"/>
    <mergeCell ref="AD6:AE8"/>
    <mergeCell ref="AH7:AI8"/>
    <mergeCell ref="AR7:AS8"/>
    <mergeCell ref="AT7:AU8"/>
    <mergeCell ref="AJ7:AK8"/>
    <mergeCell ref="AN7:AO8"/>
  </mergeCells>
  <phoneticPr fontId="2"/>
  <pageMargins left="0.43307086614173229" right="0.19685039370078741" top="0.59055118110236227" bottom="0.35433070866141736" header="0.19685039370078741" footer="0.19685039370078741"/>
  <pageSetup paperSize="9" scale="24" fitToHeight="0" pageOrder="overThenDown" orientation="landscape" r:id="rId1"/>
  <headerFooter alignWithMargins="0">
    <oddFooter>&amp;R&amp;9&amp;F　　&amp;D　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入力様式－地区概要(Ａ表) (災害)</vt:lpstr>
      <vt:lpstr>記載例</vt:lpstr>
      <vt:lpstr>記載例!Print_Area</vt:lpstr>
      <vt:lpstr>'入力様式－地区概要(Ａ表) (災害)'!Print_Area</vt:lpstr>
      <vt:lpstr>記載例!Print_Titles</vt:lpstr>
      <vt:lpstr>'入力様式－地区概要(Ａ表) (災害)'!Print_Titles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setup</cp:lastModifiedBy>
  <cp:lastPrinted>2015-11-05T09:26:14Z</cp:lastPrinted>
  <dcterms:created xsi:type="dcterms:W3CDTF">2007-10-08T11:38:53Z</dcterms:created>
  <dcterms:modified xsi:type="dcterms:W3CDTF">2015-11-07T06:25:01Z</dcterms:modified>
</cp:coreProperties>
</file>