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BG37" i="9" l="1"/>
  <c r="BG36" i="9"/>
  <c r="BG35" i="9"/>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E39" i="9"/>
  <c r="AM39" i="9"/>
  <c r="U39" i="9"/>
  <c r="C39" i="9"/>
  <c r="CO38" i="9"/>
  <c r="BE38" i="9"/>
  <c r="AM38" i="9"/>
  <c r="U38" i="9"/>
  <c r="C38" i="9"/>
  <c r="AM37" i="9"/>
  <c r="U37" i="9"/>
  <c r="C37" i="9"/>
  <c r="AM36" i="9"/>
  <c r="C36" i="9"/>
  <c r="AM35" i="9"/>
  <c r="C35" i="9"/>
  <c r="U34" i="9"/>
  <c r="C34" i="9"/>
  <c r="U35" i="9" l="1"/>
  <c r="U36" i="9" s="1"/>
  <c r="AM34"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E36" i="9" s="1"/>
  <c r="BE37" i="9" s="1"/>
  <c r="BW34" i="9" l="1"/>
  <c r="BW35" i="9" s="1"/>
  <c r="BW36" i="9" s="1"/>
  <c r="BW37" i="9" s="1"/>
  <c r="BW38" i="9" s="1"/>
  <c r="BW39" i="9" s="1"/>
  <c r="CO34" i="9"/>
  <c r="CO35" i="9" s="1"/>
  <c r="CO36" i="9" s="1"/>
  <c r="CO37" i="9" s="1"/>
</calcChain>
</file>

<file path=xl/sharedStrings.xml><?xml version="1.0" encoding="utf-8"?>
<sst xmlns="http://schemas.openxmlformats.org/spreadsheetml/2006/main" count="971" uniqueCount="561">
  <si>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</si>
  <si>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</si>
  <si>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</si>
  <si>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</si>
  <si>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</si>
  <si>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</si>
  <si>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</si>
  <si>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</si>
  <si>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</si>
  <si>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</si>
  <si>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</si>
  <si>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</si>
  <si>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</si>
  <si>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</si>
  <si>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</si>
  <si>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</si>
  <si>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</si>
  <si>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</si>
  <si>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</si>
  <si>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</si>
  <si>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</si>
  <si>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</si>
  <si>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</si>
  <si>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</si>
  <si>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</si>
  <si>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</si>
  <si>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</si>
  <si>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</si>
  <si>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</si>
  <si>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</si>
  <si>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</si>
  <si>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</si>
  <si>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</si>
  <si>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</si>
  <si>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</si>
  <si>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</si>
  <si>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</si>
  <si>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</si>
  <si>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</si>
  <si>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</si>
  <si>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</si>
  <si>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</si>
  <si>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</si>
  <si>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</si>
  <si>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</si>
  <si>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</si>
  <si>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</si>
  <si>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</si>
  <si>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</si>
  <si>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</si>
  <si>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</si>
  <si>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</si>
  <si>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</si>
  <si>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</si>
  <si>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</si>
  <si>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</si>
  <si>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</si>
  <si>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</si>
  <si>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</si>
  <si>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</si>
  <si>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</si>
  <si>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</si>
  <si>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</si>
  <si>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</si>
  <si>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</si>
  <si>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</si>
  <si>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</si>
  <si>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</si>
  <si>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</si>
  <si>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</si>
  <si>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Ⅴ－２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</si>
  <si>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</si>
  <si>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</si>
  <si>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</si>
  <si>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</si>
  <si>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</si>
  <si>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</si>
  <si>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</si>
  <si>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</si>
  <si>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</si>
  <si>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</si>
  <si>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</si>
  <si>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</si>
  <si>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幕別町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</si>
  <si>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</si>
  <si>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</si>
  <si>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</si>
  <si>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</si>
  <si>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</si>
  <si>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</si>
  <si>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</si>
  <si>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</si>
  <si>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</si>
  <si>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</si>
  <si>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</si>
  <si>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</si>
  <si>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</si>
  <si>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</si>
  <si>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</si>
  <si>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</si>
  <si>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</si>
  <si>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</si>
  <si>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</si>
  <si>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</si>
  <si>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</si>
  <si>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</si>
  <si>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</si>
  <si>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</si>
  <si>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0.8</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</si>
  <si>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</si>
  <si>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</si>
  <si>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</si>
  <si>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</si>
  <si>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</si>
  <si>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</si>
  <si>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</si>
  <si>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</si>
  <si>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</si>
  <si>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</si>
  <si>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</si>
  <si>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</si>
  <si>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</si>
  <si>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</si>
  <si>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</si>
  <si>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</si>
  <si>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</si>
  <si>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</si>
  <si>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</si>
  <si>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</si>
  <si>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</si>
  <si>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</si>
  <si>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</si>
  <si>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</si>
  <si>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</si>
  <si>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</si>
  <si>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</si>
  <si>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</si>
  <si>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</si>
  <si>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</si>
  <si>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</si>
  <si>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</si>
  <si>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</si>
  <si>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</si>
  <si>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</si>
  <si>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</si>
  <si>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</si>
  <si>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</si>
  <si>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</si>
  <si>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</si>
  <si>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</si>
  <si>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</si>
  <si>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</si>
  <si>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</si>
  <si>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</si>
  <si>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</si>
  <si>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</si>
  <si>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</si>
  <si>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</si>
  <si>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</si>
  <si>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</si>
  <si>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</si>
  <si>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</si>
  <si>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</si>
  <si>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</si>
  <si>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</si>
  <si>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</si>
  <si>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</si>
  <si>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</si>
  <si>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</si>
  <si>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</si>
  <si>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</si>
  <si>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</si>
  <si>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</si>
  <si>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</si>
  <si>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</si>
  <si>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</si>
  <si>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</si>
  <si>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</si>
  <si>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</si>
  <si>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</si>
  <si>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</si>
  <si>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</si>
  <si>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</si>
  <si>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</si>
  <si>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</si>
  <si>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</si>
  <si>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</si>
  <si>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</si>
  <si>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</si>
  <si>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</si>
  <si>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</si>
  <si>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</si>
  <si>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</si>
  <si>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</si>
  <si>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北海道幕別町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</si>
  <si>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</si>
  <si>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</si>
  <si>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</si>
  <si>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</si>
  <si>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</si>
  <si>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</si>
  <si>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</si>
  <si>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</si>
  <si>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</si>
  <si>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</si>
  <si>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</si>
  <si>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</si>
  <si>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</si>
  <si>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</si>
  <si>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</si>
  <si>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</si>
  <si>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</si>
  <si>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</si>
  <si>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</si>
  <si>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</si>
  <si>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</si>
  <si>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</si>
  <si>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</si>
  <si>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</si>
  <si>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</si>
  <si>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</si>
  <si>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</si>
  <si>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</si>
  <si>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</si>
  <si>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</si>
  <si>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</si>
  <si>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</si>
  <si>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</si>
  <si>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</si>
  <si>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</si>
  <si>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</si>
  <si>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</si>
  <si>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</si>
  <si>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</si>
  <si>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</si>
  <si>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</si>
  <si>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</si>
  <si>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</si>
  <si>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</si>
  <si>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</si>
  <si>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</si>
  <si>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</si>
  <si>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</si>
  <si>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</si>
  <si>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</si>
  <si>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</si>
  <si>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</si>
  <si>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</si>
  <si>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</si>
  <si>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</si>
  <si>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</si>
  <si>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</si>
  <si>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</si>
  <si>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</si>
  <si>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</si>
  <si>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</si>
  <si>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</si>
  <si>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</si>
  <si>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</si>
  <si>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</si>
  <si>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</si>
  <si>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</si>
  <si>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</si>
  <si>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</si>
  <si>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</si>
  <si>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</si>
  <si>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</si>
  <si>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</si>
  <si>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</si>
  <si>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</si>
  <si>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</si>
  <si>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</si>
  <si>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</si>
  <si>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</si>
  <si>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</si>
  <si>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</si>
  <si>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</si>
  <si>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t>
    <phoneticPr fontId="18"/>
  </si>
  <si>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</si>
  <si>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</si>
  <si>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</si>
  <si>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</si>
  <si>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</si>
  <si>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</si>
  <si>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</si>
  <si>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</si>
  <si>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</si>
  <si>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</si>
  <si>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</si>
  <si>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</si>
  <si>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</si>
  <si>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</si>
  <si>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</si>
  <si>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</si>
  <si>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</si>
  <si>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</si>
  <si>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</si>
  <si>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</si>
  <si>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</si>
  <si>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</si>
  <si>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</si>
  <si>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</si>
  <si>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</si>
  <si>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</si>
  <si>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</si>
  <si>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</si>
  <si>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</si>
  <si>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</si>
  <si>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</si>
  <si>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</si>
  <si>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</si>
  <si>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</si>
  <si>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</si>
  <si>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</si>
  <si>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</si>
  <si>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観光施設</t>
    <phoneticPr fontId="5"/>
  </si>
  <si>
    <t>被保険者数(人)</t>
  </si>
  <si>
    <t>　繰出金</t>
    <phoneticPr fontId="5"/>
  </si>
  <si>
    <t>上水道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</si>
  <si>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</si>
  <si>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</si>
  <si>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</si>
  <si>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</si>
  <si>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</si>
  <si>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</si>
  <si>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</si>
  <si>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</si>
  <si>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</si>
  <si>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</si>
  <si>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</si>
  <si>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</si>
  <si>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</si>
  <si>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</si>
  <si>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</si>
  <si>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</si>
  <si>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</si>
  <si>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</si>
  <si>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</si>
  <si>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</si>
  <si>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</si>
  <si>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</si>
  <si>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</si>
  <si>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</si>
  <si>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北海道幕別町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</si>
  <si>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</si>
  <si>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</si>
  <si>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</si>
  <si>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</si>
  <si>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</si>
  <si>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</si>
  <si>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</si>
  <si>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</si>
  <si>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</si>
  <si>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</si>
  <si>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</si>
  <si>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</si>
  <si>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</si>
  <si>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</si>
  <si>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</si>
  <si>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</si>
  <si>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</si>
  <si>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</si>
  <si>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</si>
  <si>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</si>
  <si>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</si>
  <si>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</si>
  <si>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</si>
  <si>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</si>
  <si>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</si>
  <si>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</si>
  <si>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</si>
  <si>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</si>
  <si>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</si>
  <si>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</si>
  <si>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</si>
  <si>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</si>
  <si>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</si>
  <si>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</si>
  <si>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</si>
  <si>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</si>
  <si>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水道事業会計</t>
    <phoneticPr fontId="5"/>
  </si>
  <si>
    <t>法適用企業</t>
    <phoneticPr fontId="5"/>
  </si>
  <si>
    <t>公共下水道特別会計</t>
    <phoneticPr fontId="5"/>
  </si>
  <si>
    <t>法非適用企業</t>
    <phoneticPr fontId="5"/>
  </si>
  <si>
    <t>個別排水処理特別会計</t>
    <phoneticPr fontId="5"/>
  </si>
  <si>
    <t>農業集落排水特別会計</t>
    <phoneticPr fontId="5"/>
  </si>
  <si>
    <t>簡易水道特別会計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</si>
  <si>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</si>
  <si>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</si>
  <si>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</si>
  <si>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</si>
  <si>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</si>
  <si>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</si>
  <si>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</si>
  <si>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</si>
  <si>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</si>
  <si>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</si>
  <si>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</si>
  <si>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</si>
  <si>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</si>
  <si>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</si>
  <si>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</si>
  <si>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</si>
  <si>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</si>
  <si>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</si>
  <si>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</si>
  <si>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</si>
  <si>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</si>
  <si>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</si>
  <si>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</si>
  <si>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</si>
  <si>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</si>
  <si>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</si>
  <si>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</si>
  <si>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</si>
  <si>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</si>
  <si>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</si>
  <si>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</si>
  <si>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</si>
  <si>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</si>
  <si>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</si>
  <si>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</si>
  <si>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</si>
  <si>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</si>
  <si>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</si>
  <si>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</si>
  <si>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</si>
  <si>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</si>
  <si>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</si>
  <si>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</si>
  <si>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</si>
  <si>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</si>
  <si>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</si>
  <si>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</si>
  <si>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</si>
  <si>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</si>
  <si>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</si>
  <si>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</si>
  <si>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</si>
  <si>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</si>
  <si>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</si>
  <si>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</si>
  <si>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</si>
  <si>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</si>
  <si>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</si>
  <si>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</si>
  <si>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</si>
  <si>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</si>
  <si>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</si>
  <si>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</si>
  <si>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</si>
  <si>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</si>
  <si>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</si>
  <si>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</si>
  <si>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</si>
  <si>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</si>
  <si>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</si>
  <si>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</si>
  <si>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</si>
  <si>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</si>
  <si>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</si>
  <si>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</si>
  <si>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</si>
  <si>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</si>
  <si>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</si>
  <si>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</si>
  <si>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</si>
  <si>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</si>
  <si>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</si>
  <si>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</si>
  <si>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</si>
  <si>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</si>
  <si>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</si>
  <si>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</si>
  <si>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</si>
  <si>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</si>
  <si>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</si>
  <si>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</si>
  <si>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</si>
  <si>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</si>
  <si>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</si>
  <si>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</si>
  <si>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</si>
  <si>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</si>
  <si>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</si>
  <si>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</si>
  <si>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</si>
  <si>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</si>
  <si>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</si>
  <si>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</si>
  <si>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</si>
  <si>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</si>
  <si>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</si>
  <si>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</si>
  <si>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</si>
  <si>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</si>
  <si>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</si>
  <si>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</si>
  <si>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</si>
  <si>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</si>
  <si>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</si>
  <si>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</si>
  <si>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</si>
  <si>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</si>
  <si>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</si>
  <si>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</si>
  <si>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</si>
  <si>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</si>
  <si>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</si>
  <si>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</si>
  <si>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</si>
  <si>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</si>
  <si>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</si>
  <si>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</si>
  <si>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</si>
  <si>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</si>
  <si>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</si>
  <si>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</si>
  <si>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</si>
  <si>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</si>
  <si>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</si>
  <si>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</si>
  <si>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2.23</t>
  </si>
  <si>
    <t>▲ 0.75</t>
  </si>
  <si>
    <t>▲ 1.00</t>
  </si>
  <si>
    <t>水道事業会計</t>
  </si>
  <si>
    <t>一般会計</t>
  </si>
  <si>
    <t>介護保険特別会計</t>
  </si>
  <si>
    <t>国民健康保険特別会計</t>
  </si>
  <si>
    <t>▲ 0.27</t>
  </si>
  <si>
    <t>公共下水道特別会計</t>
  </si>
  <si>
    <t>簡易水道特別会計</t>
  </si>
  <si>
    <t>個別排水処理特別会計</t>
  </si>
  <si>
    <t>農業集落排水特別会計</t>
  </si>
  <si>
    <t>その他会計（赤字）</t>
  </si>
  <si>
    <t>その他会計（黒字）</t>
  </si>
  <si>
    <t>とかち広域消防事務組合</t>
    <rPh sb="3" eb="5">
      <t>コウイキ</t>
    </rPh>
    <rPh sb="5" eb="7">
      <t>ショウボウ</t>
    </rPh>
    <rPh sb="7" eb="9">
      <t>ジム</t>
    </rPh>
    <rPh sb="9" eb="11">
      <t>クミアイ</t>
    </rPh>
    <phoneticPr fontId="2"/>
  </si>
  <si>
    <t>十勝環境複合事務組合（一般会計）</t>
    <rPh sb="0" eb="2">
      <t>トカチ</t>
    </rPh>
    <rPh sb="2" eb="4">
      <t>カンキョウ</t>
    </rPh>
    <rPh sb="4" eb="6">
      <t>フクゴウ</t>
    </rPh>
    <rPh sb="6" eb="8">
      <t>ジム</t>
    </rPh>
    <rPh sb="8" eb="10">
      <t>クミアイ</t>
    </rPh>
    <rPh sb="11" eb="13">
      <t>イッパン</t>
    </rPh>
    <rPh sb="13" eb="15">
      <t>カイケイ</t>
    </rPh>
    <phoneticPr fontId="2"/>
  </si>
  <si>
    <t>十勝環境複合事務組合（余熱利用事業会計）</t>
    <rPh sb="0" eb="2">
      <t>トカチ</t>
    </rPh>
    <rPh sb="2" eb="4">
      <t>カンキョウ</t>
    </rPh>
    <rPh sb="4" eb="6">
      <t>フクゴウ</t>
    </rPh>
    <rPh sb="6" eb="8">
      <t>ジム</t>
    </rPh>
    <rPh sb="8" eb="10">
      <t>クミアイ</t>
    </rPh>
    <rPh sb="11" eb="13">
      <t>ヨネツ</t>
    </rPh>
    <rPh sb="13" eb="15">
      <t>リヨウ</t>
    </rPh>
    <rPh sb="15" eb="17">
      <t>ジギョウ</t>
    </rPh>
    <rPh sb="17" eb="19">
      <t>カイケイ</t>
    </rPh>
    <phoneticPr fontId="2"/>
  </si>
  <si>
    <t>南十勝複合事務組合</t>
    <rPh sb="0" eb="1">
      <t>ミナミ</t>
    </rPh>
    <rPh sb="1" eb="3">
      <t>トカチ</t>
    </rPh>
    <rPh sb="3" eb="5">
      <t>フクゴウ</t>
    </rPh>
    <rPh sb="5" eb="7">
      <t>ジム</t>
    </rPh>
    <rPh sb="7" eb="9">
      <t>クミアイ</t>
    </rPh>
    <phoneticPr fontId="2"/>
  </si>
  <si>
    <t>十勝圏複合事務組合</t>
    <rPh sb="0" eb="2">
      <t>トカチ</t>
    </rPh>
    <rPh sb="2" eb="3">
      <t>ケン</t>
    </rPh>
    <rPh sb="3" eb="5">
      <t>フクゴウ</t>
    </rPh>
    <rPh sb="5" eb="7">
      <t>ジム</t>
    </rPh>
    <rPh sb="7" eb="9">
      <t>クミアイ</t>
    </rPh>
    <phoneticPr fontId="2"/>
  </si>
  <si>
    <t>十勝中部広域水道企業団</t>
    <rPh sb="0" eb="2">
      <t>トカチ</t>
    </rPh>
    <rPh sb="2" eb="4">
      <t>チュウブ</t>
    </rPh>
    <rPh sb="4" eb="6">
      <t>コウイキ</t>
    </rPh>
    <rPh sb="6" eb="8">
      <t>スイドウ</t>
    </rPh>
    <rPh sb="8" eb="10">
      <t>キギョウ</t>
    </rPh>
    <rPh sb="10" eb="11">
      <t>ダン</t>
    </rPh>
    <phoneticPr fontId="2"/>
  </si>
  <si>
    <t>幕別町地域振興公社</t>
    <rPh sb="0" eb="3">
      <t>マクベツチョウ</t>
    </rPh>
    <rPh sb="3" eb="5">
      <t>チイキ</t>
    </rPh>
    <rPh sb="5" eb="7">
      <t>シンコウ</t>
    </rPh>
    <rPh sb="7" eb="9">
      <t>コウシャ</t>
    </rPh>
    <phoneticPr fontId="2"/>
  </si>
  <si>
    <t>幕別町土地開発公社</t>
    <rPh sb="0" eb="3">
      <t>マクベツチョウ</t>
    </rPh>
    <rPh sb="3" eb="5">
      <t>トチ</t>
    </rPh>
    <rPh sb="5" eb="7">
      <t>カイハツ</t>
    </rPh>
    <rPh sb="7" eb="9">
      <t>コウシャ</t>
    </rPh>
    <phoneticPr fontId="2"/>
  </si>
  <si>
    <t>忠類振興公社</t>
    <rPh sb="0" eb="2">
      <t>チュウルイ</t>
    </rPh>
    <rPh sb="2" eb="4">
      <t>シンコウ</t>
    </rPh>
    <rPh sb="4" eb="6">
      <t>コウシャ</t>
    </rPh>
    <phoneticPr fontId="2"/>
  </si>
  <si>
    <t>幕別町農業振興公社</t>
    <rPh sb="0" eb="3">
      <t>マクベツチョウ</t>
    </rPh>
    <rPh sb="3" eb="5">
      <t>ノウギョウ</t>
    </rPh>
    <rPh sb="5" eb="7">
      <t>シンコウ</t>
    </rPh>
    <rPh sb="7" eb="9">
      <t>コウシャ</t>
    </rPh>
    <phoneticPr fontId="2"/>
  </si>
  <si>
    <t>法非適用</t>
    <rPh sb="0" eb="1">
      <t>ホウ</t>
    </rPh>
    <rPh sb="1" eb="2">
      <t>ヒ</t>
    </rPh>
    <rPh sb="2" eb="4">
      <t>テキヨウ</t>
    </rPh>
    <phoneticPr fontId="2"/>
  </si>
  <si>
    <t>法適用</t>
    <rPh sb="0" eb="1">
      <t>ホウ</t>
    </rPh>
    <rPh sb="1" eb="3">
      <t>テキヨウ</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</si>
  <si>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</si>
  <si>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</si>
  <si>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</si>
  <si>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</si>
  <si>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</si>
  <si>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</si>
  <si>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</si>
  <si>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</si>
  <si>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</si>
  <si>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</si>
  <si>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地方債の借入が多額であったこと等により、将来負担比率及び実質公債費比率ともに類似団体平均と比較しても大きく乖離しているが、近年は普通建設事業に係る起債の借入額の抑制、また縁故資金の繰上償還の実施により、徐々に数値は改善している状況である。平成27年度の将来負担比率においては、大型建設事業の実施により地方債現在高が増加したため、前年度と比較して14.8％の増となっているが、平成28年度については、地方債の借入額の抑制、繰上償還の実施により、4.0％の減と財政状況に改善がみられることから、引き続き財政の健全化に努める。</t>
    <rPh sb="0" eb="3">
      <t>チホウサイ</t>
    </rPh>
    <rPh sb="4" eb="6">
      <t>カリイレ</t>
    </rPh>
    <rPh sb="7" eb="9">
      <t>タガク</t>
    </rPh>
    <rPh sb="15" eb="16">
      <t>トウ</t>
    </rPh>
    <rPh sb="20" eb="22">
      <t>ショウライ</t>
    </rPh>
    <rPh sb="22" eb="24">
      <t>フタン</t>
    </rPh>
    <rPh sb="24" eb="26">
      <t>ヒリツ</t>
    </rPh>
    <rPh sb="26" eb="27">
      <t>オヨ</t>
    </rPh>
    <rPh sb="28" eb="30">
      <t>ジッシツ</t>
    </rPh>
    <rPh sb="30" eb="33">
      <t>コウサイヒ</t>
    </rPh>
    <rPh sb="33" eb="35">
      <t>ヒリツ</t>
    </rPh>
    <rPh sb="38" eb="40">
      <t>ルイジ</t>
    </rPh>
    <rPh sb="40" eb="42">
      <t>ダンタイ</t>
    </rPh>
    <rPh sb="42" eb="44">
      <t>ヘイキン</t>
    </rPh>
    <rPh sb="45" eb="47">
      <t>ヒカク</t>
    </rPh>
    <rPh sb="50" eb="51">
      <t>オオ</t>
    </rPh>
    <rPh sb="53" eb="55">
      <t>カイリ</t>
    </rPh>
    <rPh sb="61" eb="63">
      <t>キンネン</t>
    </rPh>
    <rPh sb="64" eb="66">
      <t>フツウ</t>
    </rPh>
    <rPh sb="66" eb="68">
      <t>ケンセツ</t>
    </rPh>
    <rPh sb="68" eb="70">
      <t>ジギョウ</t>
    </rPh>
    <rPh sb="71" eb="72">
      <t>カカ</t>
    </rPh>
    <rPh sb="73" eb="75">
      <t>キサイ</t>
    </rPh>
    <rPh sb="76" eb="78">
      <t>カリイレ</t>
    </rPh>
    <rPh sb="78" eb="79">
      <t>ガク</t>
    </rPh>
    <rPh sb="80" eb="82">
      <t>ヨクセイ</t>
    </rPh>
    <rPh sb="85" eb="87">
      <t>エンコ</t>
    </rPh>
    <rPh sb="87" eb="89">
      <t>シキン</t>
    </rPh>
    <rPh sb="90" eb="92">
      <t>クリア</t>
    </rPh>
    <rPh sb="92" eb="94">
      <t>ショウカン</t>
    </rPh>
    <rPh sb="95" eb="97">
      <t>ジッシ</t>
    </rPh>
    <rPh sb="101" eb="103">
      <t>ジョジョ</t>
    </rPh>
    <rPh sb="104" eb="106">
      <t>スウチ</t>
    </rPh>
    <rPh sb="107" eb="109">
      <t>カイゼン</t>
    </rPh>
    <rPh sb="113" eb="115">
      <t>ジョウキョウ</t>
    </rPh>
    <rPh sb="119" eb="121">
      <t>ヘイセイ</t>
    </rPh>
    <rPh sb="123" eb="125">
      <t>ネンド</t>
    </rPh>
    <rPh sb="126" eb="128">
      <t>ショウライ</t>
    </rPh>
    <rPh sb="128" eb="130">
      <t>フタン</t>
    </rPh>
    <rPh sb="130" eb="132">
      <t>ヒリツ</t>
    </rPh>
    <rPh sb="138" eb="140">
      <t>オオガタ</t>
    </rPh>
    <rPh sb="140" eb="142">
      <t>ケンセツ</t>
    </rPh>
    <rPh sb="142" eb="144">
      <t>ジギョウ</t>
    </rPh>
    <rPh sb="145" eb="147">
      <t>ジッシ</t>
    </rPh>
    <rPh sb="150" eb="153">
      <t>チホウサイ</t>
    </rPh>
    <rPh sb="153" eb="155">
      <t>ゲンザイ</t>
    </rPh>
    <rPh sb="155" eb="156">
      <t>ダカ</t>
    </rPh>
    <rPh sb="157" eb="159">
      <t>ゾウカ</t>
    </rPh>
    <rPh sb="164" eb="167">
      <t>ゼンネンド</t>
    </rPh>
    <rPh sb="168" eb="170">
      <t>ヒカク</t>
    </rPh>
    <rPh sb="178" eb="179">
      <t>ゾウ</t>
    </rPh>
    <rPh sb="187" eb="189">
      <t>ヘイセイ</t>
    </rPh>
    <rPh sb="191" eb="193">
      <t>ネンド</t>
    </rPh>
    <rPh sb="199" eb="202">
      <t>チホウサイ</t>
    </rPh>
    <rPh sb="203" eb="205">
      <t>カリイレ</t>
    </rPh>
    <rPh sb="205" eb="206">
      <t>ガク</t>
    </rPh>
    <rPh sb="207" eb="209">
      <t>ヨクセイ</t>
    </rPh>
    <rPh sb="210" eb="212">
      <t>クリア</t>
    </rPh>
    <rPh sb="212" eb="214">
      <t>ショウカン</t>
    </rPh>
    <rPh sb="215" eb="217">
      <t>ジッシ</t>
    </rPh>
    <rPh sb="226" eb="227">
      <t>ヘ</t>
    </rPh>
    <rPh sb="228" eb="230">
      <t>ザイセイ</t>
    </rPh>
    <rPh sb="230" eb="232">
      <t>ジョウキョウ</t>
    </rPh>
    <rPh sb="233" eb="235">
      <t>カイゼン</t>
    </rPh>
    <rPh sb="245" eb="246">
      <t>ヒ</t>
    </rPh>
    <rPh sb="247" eb="248">
      <t>ツヅ</t>
    </rPh>
    <rPh sb="249" eb="251">
      <t>ザイセイ</t>
    </rPh>
    <rPh sb="252" eb="255">
      <t>ケンゼンカ</t>
    </rPh>
    <rPh sb="256" eb="257">
      <t>ツト</t>
    </rPh>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</si>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</sst>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3"/>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80577</c:v>
                </c:pt>
                <c:pt idx="1">
                  <c:v>92698</c:v>
                </c:pt>
                <c:pt idx="2">
                  <c:v>78556</c:v>
                </c:pt>
                <c:pt idx="3">
                  <c:v>87924</c:v>
                </c:pt>
                <c:pt idx="4">
                  <c:v>47738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68413</c:v>
                </c:pt>
                <c:pt idx="1">
                  <c:v>104317</c:v>
                </c:pt>
                <c:pt idx="2">
                  <c:v>82391</c:v>
                </c:pt>
                <c:pt idx="3">
                  <c:v>142930</c:v>
                </c:pt>
                <c:pt idx="4">
                  <c:v>123778</c:v>
                </c:pt>
              </c:numCache>
            </c:numRef>
          </c:val>
          <c:smooth val="0"/>
        </c:ser>
        <c:dLbls>
          <c:showLegendKey val="0"/>
          <c:showVal val="0"/>
          <c:showCatName val="0"/>
          <c:showSerName val="0"/>
          <c:showPercent val="0"/>
          <c:showBubbleSize val="0"/>
        </c:dLbls>
        <c:marker val="1"/>
        <c:smooth val="0"/>
        <c:axId val="116131328"/>
        <c:axId val="116133248"/>
      </c:lineChart>
      <c:catAx>
        <c:axId val="11613132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6133248"/>
        <c:crosses val="autoZero"/>
        <c:auto val="1"/>
        <c:lblAlgn val="ctr"/>
        <c:lblOffset val="100"/>
        <c:tickLblSkip val="1"/>
        <c:tickMarkSkip val="1"/>
        <c:noMultiLvlLbl val="0"/>
      </c:catAx>
      <c:valAx>
        <c:axId val="116133248"/>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994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61313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901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2.95</c:v>
                </c:pt>
                <c:pt idx="1">
                  <c:v>3.63</c:v>
                </c:pt>
                <c:pt idx="2">
                  <c:v>4.07</c:v>
                </c:pt>
                <c:pt idx="3">
                  <c:v>3.27</c:v>
                </c:pt>
                <c:pt idx="4">
                  <c:v>3.34</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16.670000000000002</c:v>
                </c:pt>
                <c:pt idx="1">
                  <c:v>17.16</c:v>
                </c:pt>
                <c:pt idx="2">
                  <c:v>14.81</c:v>
                </c:pt>
                <c:pt idx="3">
                  <c:v>16.739999999999998</c:v>
                </c:pt>
                <c:pt idx="4">
                  <c:v>14.91</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03443456"/>
        <c:axId val="1034538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0.84</c:v>
                </c:pt>
                <c:pt idx="1">
                  <c:v>2.15</c:v>
                </c:pt>
                <c:pt idx="2">
                  <c:v>-2.23</c:v>
                </c:pt>
                <c:pt idx="3">
                  <c:v>-0.75</c:v>
                </c:pt>
                <c:pt idx="4">
                  <c:v>-1</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03443456"/>
        <c:axId val="103453824"/>
      </c:lineChart>
      <c:catAx>
        <c:axId val="1034434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3453824"/>
        <c:crosses val="autoZero"/>
        <c:auto val="1"/>
        <c:lblAlgn val="ctr"/>
        <c:lblOffset val="100"/>
        <c:tickLblSkip val="1"/>
        <c:tickMarkSkip val="1"/>
        <c:noMultiLvlLbl val="0"/>
      </c:catAx>
      <c:valAx>
        <c:axId val="1034538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34434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6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0.01</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農業集落排水特別会計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0.01</c:v>
                </c:pt>
                <c:pt idx="2">
                  <c:v>#N/A</c:v>
                </c:pt>
                <c:pt idx="3">
                  <c:v>0</c:v>
                </c:pt>
                <c:pt idx="4">
                  <c:v>#N/A</c:v>
                </c:pt>
                <c:pt idx="5">
                  <c:v>0.01</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個別排水処理特別会計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0.01</c:v>
                </c:pt>
                <c:pt idx="2">
                  <c:v>#N/A</c:v>
                </c:pt>
                <c:pt idx="3">
                  <c:v>0.01</c:v>
                </c:pt>
                <c:pt idx="4">
                  <c:v>#N/A</c:v>
                </c:pt>
                <c:pt idx="5">
                  <c:v>0.04</c:v>
                </c:pt>
                <c:pt idx="6">
                  <c:v>#N/A</c:v>
                </c:pt>
                <c:pt idx="7">
                  <c:v>0.01</c:v>
                </c:pt>
                <c:pt idx="8">
                  <c:v>#N/A</c:v>
                </c:pt>
                <c:pt idx="9">
                  <c:v>0.03</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簡易水道特別会計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0.09</c:v>
                </c:pt>
                <c:pt idx="2">
                  <c:v>#N/A</c:v>
                </c:pt>
                <c:pt idx="3">
                  <c:v>0.06</c:v>
                </c:pt>
                <c:pt idx="4">
                  <c:v>#N/A</c:v>
                </c:pt>
                <c:pt idx="5">
                  <c:v>0.1</c:v>
                </c:pt>
                <c:pt idx="6">
                  <c:v>#N/A</c:v>
                </c:pt>
                <c:pt idx="7">
                  <c:v>0.12</c:v>
                </c:pt>
                <c:pt idx="8">
                  <c:v>#N/A</c:v>
                </c:pt>
                <c:pt idx="9">
                  <c:v>7.0000000000000007E-2</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公共下水道特別会計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0.13</c:v>
                </c:pt>
                <c:pt idx="2">
                  <c:v>#N/A</c:v>
                </c:pt>
                <c:pt idx="3">
                  <c:v>7.0000000000000007E-2</c:v>
                </c:pt>
                <c:pt idx="4">
                  <c:v>#N/A</c:v>
                </c:pt>
                <c:pt idx="5">
                  <c:v>0.06</c:v>
                </c:pt>
                <c:pt idx="6">
                  <c:v>#N/A</c:v>
                </c:pt>
                <c:pt idx="7">
                  <c:v>0.13</c:v>
                </c:pt>
                <c:pt idx="8">
                  <c:v>#N/A</c:v>
                </c:pt>
                <c:pt idx="9">
                  <c:v>0.23</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0.27</c:v>
                </c:pt>
                <c:pt idx="1">
                  <c:v>#N/A</c:v>
                </c:pt>
                <c:pt idx="2">
                  <c:v>#N/A</c:v>
                </c:pt>
                <c:pt idx="3">
                  <c:v>0.65</c:v>
                </c:pt>
                <c:pt idx="4">
                  <c:v>#N/A</c:v>
                </c:pt>
                <c:pt idx="5">
                  <c:v>0.39</c:v>
                </c:pt>
                <c:pt idx="6">
                  <c:v>#N/A</c:v>
                </c:pt>
                <c:pt idx="7">
                  <c:v>0.42</c:v>
                </c:pt>
                <c:pt idx="8">
                  <c:v>#N/A</c:v>
                </c:pt>
                <c:pt idx="9">
                  <c:v>1.37</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0.39</c:v>
                </c:pt>
                <c:pt idx="2">
                  <c:v>#N/A</c:v>
                </c:pt>
                <c:pt idx="3">
                  <c:v>0.49</c:v>
                </c:pt>
                <c:pt idx="4">
                  <c:v>#N/A</c:v>
                </c:pt>
                <c:pt idx="5">
                  <c:v>0.53</c:v>
                </c:pt>
                <c:pt idx="6">
                  <c:v>#N/A</c:v>
                </c:pt>
                <c:pt idx="7">
                  <c:v>1.03</c:v>
                </c:pt>
                <c:pt idx="8">
                  <c:v>#N/A</c:v>
                </c:pt>
                <c:pt idx="9">
                  <c:v>1.77</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2.94</c:v>
                </c:pt>
                <c:pt idx="2">
                  <c:v>#N/A</c:v>
                </c:pt>
                <c:pt idx="3">
                  <c:v>3.63</c:v>
                </c:pt>
                <c:pt idx="4">
                  <c:v>#N/A</c:v>
                </c:pt>
                <c:pt idx="5">
                  <c:v>4.0599999999999996</c:v>
                </c:pt>
                <c:pt idx="6">
                  <c:v>#N/A</c:v>
                </c:pt>
                <c:pt idx="7">
                  <c:v>3.26</c:v>
                </c:pt>
                <c:pt idx="8">
                  <c:v>#N/A</c:v>
                </c:pt>
                <c:pt idx="9">
                  <c:v>3.34</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11.5</c:v>
                </c:pt>
                <c:pt idx="2">
                  <c:v>#N/A</c:v>
                </c:pt>
                <c:pt idx="3">
                  <c:v>12.07</c:v>
                </c:pt>
                <c:pt idx="4">
                  <c:v>#N/A</c:v>
                </c:pt>
                <c:pt idx="5">
                  <c:v>11.29</c:v>
                </c:pt>
                <c:pt idx="6">
                  <c:v>#N/A</c:v>
                </c:pt>
                <c:pt idx="7">
                  <c:v>9.56</c:v>
                </c:pt>
                <c:pt idx="8">
                  <c:v>#N/A</c:v>
                </c:pt>
                <c:pt idx="9">
                  <c:v>7.34</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25052032"/>
        <c:axId val="125053568"/>
      </c:barChart>
      <c:catAx>
        <c:axId val="125052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5053568"/>
        <c:crosses val="autoZero"/>
        <c:auto val="1"/>
        <c:lblAlgn val="ctr"/>
        <c:lblOffset val="100"/>
        <c:tickLblSkip val="1"/>
        <c:tickMarkSkip val="1"/>
        <c:noMultiLvlLbl val="0"/>
      </c:catAx>
      <c:valAx>
        <c:axId val="1250535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50520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111E-2"/>
          <c:y val="8.7976539589442848E-2"/>
          <c:w val="0.90356317136844122"/>
          <c:h val="0.639296187683286"/>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1760</c:v>
                </c:pt>
                <c:pt idx="5">
                  <c:v>1769</c:v>
                </c:pt>
                <c:pt idx="8">
                  <c:v>1784</c:v>
                </c:pt>
                <c:pt idx="11">
                  <c:v>1753</c:v>
                </c:pt>
                <c:pt idx="14">
                  <c:v>1732</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180</c:v>
                </c:pt>
                <c:pt idx="3">
                  <c:v>175</c:v>
                </c:pt>
                <c:pt idx="6">
                  <c:v>154</c:v>
                </c:pt>
                <c:pt idx="9">
                  <c:v>153</c:v>
                </c:pt>
                <c:pt idx="12">
                  <c:v>152</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30</c:v>
                </c:pt>
                <c:pt idx="3">
                  <c:v>33</c:v>
                </c:pt>
                <c:pt idx="6">
                  <c:v>35</c:v>
                </c:pt>
                <c:pt idx="9">
                  <c:v>35</c:v>
                </c:pt>
                <c:pt idx="12">
                  <c:v>11</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595</c:v>
                </c:pt>
                <c:pt idx="3">
                  <c:v>576</c:v>
                </c:pt>
                <c:pt idx="6">
                  <c:v>632</c:v>
                </c:pt>
                <c:pt idx="9">
                  <c:v>676</c:v>
                </c:pt>
                <c:pt idx="12">
                  <c:v>615</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2228</c:v>
                </c:pt>
                <c:pt idx="3">
                  <c:v>2120</c:v>
                </c:pt>
                <c:pt idx="6">
                  <c:v>1994</c:v>
                </c:pt>
                <c:pt idx="9">
                  <c:v>1923</c:v>
                </c:pt>
                <c:pt idx="12">
                  <c:v>1922</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25890944"/>
        <c:axId val="1258928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1273</c:v>
                </c:pt>
                <c:pt idx="2">
                  <c:v>#N/A</c:v>
                </c:pt>
                <c:pt idx="3">
                  <c:v>#N/A</c:v>
                </c:pt>
                <c:pt idx="4">
                  <c:v>1135</c:v>
                </c:pt>
                <c:pt idx="5">
                  <c:v>#N/A</c:v>
                </c:pt>
                <c:pt idx="6">
                  <c:v>#N/A</c:v>
                </c:pt>
                <c:pt idx="7">
                  <c:v>1031</c:v>
                </c:pt>
                <c:pt idx="8">
                  <c:v>#N/A</c:v>
                </c:pt>
                <c:pt idx="9">
                  <c:v>#N/A</c:v>
                </c:pt>
                <c:pt idx="10">
                  <c:v>1034</c:v>
                </c:pt>
                <c:pt idx="11">
                  <c:v>#N/A</c:v>
                </c:pt>
                <c:pt idx="12">
                  <c:v>#N/A</c:v>
                </c:pt>
                <c:pt idx="13">
                  <c:v>968</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25890944"/>
        <c:axId val="125892864"/>
      </c:lineChart>
      <c:catAx>
        <c:axId val="125890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5892864"/>
        <c:crosses val="autoZero"/>
        <c:auto val="1"/>
        <c:lblAlgn val="ctr"/>
        <c:lblOffset val="100"/>
        <c:tickLblSkip val="1"/>
        <c:tickMarkSkip val="1"/>
        <c:noMultiLvlLbl val="0"/>
      </c:catAx>
      <c:valAx>
        <c:axId val="1258928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58909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751"/>
          <c:h val="0.589182127738553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16658</c:v>
                </c:pt>
                <c:pt idx="5">
                  <c:v>16135</c:v>
                </c:pt>
                <c:pt idx="8">
                  <c:v>16391</c:v>
                </c:pt>
                <c:pt idx="11">
                  <c:v>16559</c:v>
                </c:pt>
                <c:pt idx="14">
                  <c:v>17330</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1758</c:v>
                </c:pt>
                <c:pt idx="5">
                  <c:v>1639</c:v>
                </c:pt>
                <c:pt idx="8">
                  <c:v>1494</c:v>
                </c:pt>
                <c:pt idx="11">
                  <c:v>1357</c:v>
                </c:pt>
                <c:pt idx="14">
                  <c:v>1346</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2969</c:v>
                </c:pt>
                <c:pt idx="5">
                  <c:v>3153</c:v>
                </c:pt>
                <c:pt idx="8">
                  <c:v>3224</c:v>
                </c:pt>
                <c:pt idx="11">
                  <c:v>3049</c:v>
                </c:pt>
                <c:pt idx="14">
                  <c:v>2763</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314</c:v>
                </c:pt>
                <c:pt idx="3">
                  <c:v>447</c:v>
                </c:pt>
                <c:pt idx="6">
                  <c:v>564</c:v>
                </c:pt>
                <c:pt idx="9">
                  <c:v>538</c:v>
                </c:pt>
                <c:pt idx="12">
                  <c:v>347</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2336</c:v>
                </c:pt>
                <c:pt idx="3">
                  <c:v>2195</c:v>
                </c:pt>
                <c:pt idx="6">
                  <c:v>2136</c:v>
                </c:pt>
                <c:pt idx="9">
                  <c:v>1815</c:v>
                </c:pt>
                <c:pt idx="12">
                  <c:v>1826</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290</c:v>
                </c:pt>
                <c:pt idx="3">
                  <c:v>245</c:v>
                </c:pt>
                <c:pt idx="6">
                  <c:v>199</c:v>
                </c:pt>
                <c:pt idx="9">
                  <c:v>154</c:v>
                </c:pt>
                <c:pt idx="12">
                  <c:v>88</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9824</c:v>
                </c:pt>
                <c:pt idx="3">
                  <c:v>9354</c:v>
                </c:pt>
                <c:pt idx="6">
                  <c:v>9144</c:v>
                </c:pt>
                <c:pt idx="9">
                  <c:v>9075</c:v>
                </c:pt>
                <c:pt idx="12">
                  <c:v>8959</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702</c:v>
                </c:pt>
                <c:pt idx="3">
                  <c:v>556</c:v>
                </c:pt>
                <c:pt idx="6">
                  <c:v>427</c:v>
                </c:pt>
                <c:pt idx="9">
                  <c:v>295</c:v>
                </c:pt>
                <c:pt idx="12">
                  <c:v>160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17480</c:v>
                </c:pt>
                <c:pt idx="3">
                  <c:v>16800</c:v>
                </c:pt>
                <c:pt idx="6">
                  <c:v>16883</c:v>
                </c:pt>
                <c:pt idx="9">
                  <c:v>18648</c:v>
                </c:pt>
                <c:pt idx="12">
                  <c:v>19140</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32630400"/>
        <c:axId val="1326319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9560</c:v>
                </c:pt>
                <c:pt idx="2">
                  <c:v>#N/A</c:v>
                </c:pt>
                <c:pt idx="3">
                  <c:v>#N/A</c:v>
                </c:pt>
                <c:pt idx="4">
                  <c:v>8671</c:v>
                </c:pt>
                <c:pt idx="5">
                  <c:v>#N/A</c:v>
                </c:pt>
                <c:pt idx="6">
                  <c:v>#N/A</c:v>
                </c:pt>
                <c:pt idx="7">
                  <c:v>8245</c:v>
                </c:pt>
                <c:pt idx="8">
                  <c:v>#N/A</c:v>
                </c:pt>
                <c:pt idx="9">
                  <c:v>#N/A</c:v>
                </c:pt>
                <c:pt idx="10">
                  <c:v>9560</c:v>
                </c:pt>
                <c:pt idx="11">
                  <c:v>#N/A</c:v>
                </c:pt>
                <c:pt idx="12">
                  <c:v>#N/A</c:v>
                </c:pt>
                <c:pt idx="13">
                  <c:v>9081</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32630400"/>
        <c:axId val="132631936"/>
      </c:lineChart>
      <c:catAx>
        <c:axId val="1326304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2631936"/>
        <c:crosses val="autoZero"/>
        <c:auto val="1"/>
        <c:lblAlgn val="ctr"/>
        <c:lblOffset val="100"/>
        <c:tickLblSkip val="1"/>
        <c:tickMarkSkip val="1"/>
        <c:noMultiLvlLbl val="0"/>
      </c:catAx>
      <c:valAx>
        <c:axId val="1326319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26304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607"/>
          <c:y val="4.9232005384860722E-2"/>
          <c:w val="0.84484011943744164"/>
          <c:h val="0.77957208266474864"/>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{B793580B-B59D-414D-8490-9DAE13E41DF7}</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{DAA79403-988E-49E1-A7B7-DA4A69BC19E6}</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{B5098DEC-4CBE-4756-82D3-9E040EAAE246}</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{4B1F4558-5EA7-4FCB-9AE5-BAA13E233D3B}</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{44403DBB-7E85-48E3-A2EA-02C066826A5A}</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{12EA19B1-F2F2-4E25-9524-6A550243FA12}</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{3B72E074-484E-4425-A6EA-B5B5495F28FB}</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{984F34C4-59C9-4F8F-B593-F75267833B05}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{D60EE7B8-ED52-4D07-9E7F-F9E052B49532}</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{F252B670-1B95-4581-ABB0-4F029138E4BE}</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32204032"/>
        <c:axId val="132205952"/>
      </c:scatterChart>
      <c:valAx>
        <c:axId val="132204032"/>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4"/>
              <c:y val="0.91074637851432461"/>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2205952"/>
        <c:crosses val="autoZero"/>
        <c:crossBetween val="midCat"/>
      </c:valAx>
      <c:valAx>
        <c:axId val="132205952"/>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220403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89" l="0.70000000000000062" r="0.70000000000000062" t="0.7500000000000008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97"/>
          <c:y val="4.7118521949462318E-2"/>
          <c:w val="0.84704431781868672"/>
          <c:h val="0.77933782786955563"/>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{C1BFB5C7-CB51-44AB-8FAC-39E1824451D6}</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{38544E16-A0D9-4730-993E-BF931196B6D8}</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{3D37FB7C-6275-4720-966F-9C6F6715D1B1}</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{99C4F654-C529-483B-8F61-5876B1EE0120}</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{741CF85E-DD03-478C-9E9E-B38326EE074D}</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17.8</c:v>
                </c:pt>
                <c:pt idx="1">
                  <c:v>16.100000000000001</c:v>
                </c:pt>
                <c:pt idx="2">
                  <c:v>14.3</c:v>
                </c:pt>
                <c:pt idx="3">
                  <c:v>13.3</c:v>
                </c:pt>
                <c:pt idx="4">
                  <c:v>12.7</c:v>
                </c:pt>
              </c:numCache>
            </c:numRef>
          </c:xVal>
          <c:yVal>
            <c:numRef>
              <c:f>公会計指標分析・財政指標組合せ分析表!$K$73:$O$73</c:f>
              <c:numCache>
                <c:formatCode>#,##0.0;"▲ "#,##0.0</c:formatCode>
                <c:ptCount val="5"/>
                <c:pt idx="0">
                  <c:v>118.6</c:v>
                </c:pt>
                <c:pt idx="1">
                  <c:v>107.5</c:v>
                </c:pt>
                <c:pt idx="2">
                  <c:v>104.2</c:v>
                </c:pt>
                <c:pt idx="3">
                  <c:v>119</c:v>
                </c:pt>
                <c:pt idx="4">
                  <c:v>115</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{0EDB01B9-734D-4300-B105-CAC9D530A805}</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{3C4443C7-F1D7-4655-BD45-222A4ACC8F10}</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{2A6B9A30-D0B1-4F57-A207-22A9C365BFF9}</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{B2351027-5472-440C-B1CC-11E5D503AAC2}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{331BF64D-DD4B-44BD-AF52-DA8CF9209C13}</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12.7</c:v>
                </c:pt>
                <c:pt idx="1">
                  <c:v>11.7</c:v>
                </c:pt>
                <c:pt idx="2">
                  <c:v>10.4</c:v>
                </c:pt>
                <c:pt idx="3">
                  <c:v>9.9</c:v>
                </c:pt>
                <c:pt idx="4">
                  <c:v>6.8</c:v>
                </c:pt>
              </c:numCache>
            </c:numRef>
          </c:xVal>
          <c:yVal>
            <c:numRef>
              <c:f>公会計指標分析・財政指標組合せ分析表!$K$77:$O$77</c:f>
              <c:numCache>
                <c:formatCode>#,##0.0;"▲ "#,##0.0</c:formatCode>
                <c:ptCount val="5"/>
                <c:pt idx="0">
                  <c:v>59.7</c:v>
                </c:pt>
                <c:pt idx="1">
                  <c:v>51.9</c:v>
                </c:pt>
                <c:pt idx="2">
                  <c:v>46.9</c:v>
                </c:pt>
                <c:pt idx="3">
                  <c:v>44.6</c:v>
                </c:pt>
                <c:pt idx="4">
                  <c:v>21</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32412928"/>
        <c:axId val="132414848"/>
      </c:scatterChart>
      <c:valAx>
        <c:axId val="132412928"/>
        <c:scaling>
          <c:orientation val="minMax"/>
          <c:max val="19"/>
          <c:min val="6"/>
        </c:scaling>
        <c:delete val="0"/>
        <c:axPos val="b"/>
        <c:title>
          <c:tx>
            <c:rich>
              <a:bodyPr/>
              <a:lstStyle/>
              <a:p>
                <a:pPr>
                  <a:defRPr/>
                </a:pPr>
                <a:r>
                  <a:rPr lang="ja-JP" altLang="en-US" sz="1050" b="0"/>
                  <a:t>実質公債費比率</a:t>
                </a:r>
              </a:p>
            </c:rich>
          </c:tx>
          <c:layout>
            <c:manualLayout>
              <c:xMode val="edge"/>
              <c:yMode val="edge"/>
              <c:x val="0.46793742437462088"/>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2414848"/>
        <c:crosses val="autoZero"/>
        <c:crossBetween val="midCat"/>
      </c:valAx>
      <c:valAx>
        <c:axId val="132414848"/>
        <c:scaling>
          <c:orientation val="minMax"/>
          <c:max val="136"/>
          <c:min val="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505E-2"/>
              <c:y val="0.25119654160876925"/>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241292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89" l="0.70000000000000062" r="0.70000000000000062" t="0.75000000000000089" header="0.30000000000000032" footer="0.30000000000000032"/>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北海道幕別町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実質公債費比率の分子については、元利償還金が大部分を占めるが、借入金額の抑制や繰上償還等により、確実に減少している。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公営企業債の元利償還金に対する繰入金は年々伸びているが、これは下水道事業や簡易水道事業等に係る金額が増加しているためである。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また、近年算入公債費等が増加している理由としては、平成</a:t>
          </a:r>
          <a:r>
            <a:rPr kumimoji="1" lang="en-US" altLang="ja-JP" sz="1400">
              <a:latin typeface="ＭＳ ゴシック" pitchFamily="49" charset="-128"/>
              <a:ea typeface="ＭＳ ゴシック" pitchFamily="49" charset="-128"/>
            </a:rPr>
            <a:t>17</a:t>
          </a:r>
          <a:r>
            <a:rPr kumimoji="1" lang="ja-JP" altLang="en-US" sz="1400">
              <a:latin typeface="ＭＳ ゴシック" pitchFamily="49" charset="-128"/>
              <a:ea typeface="ＭＳ ゴシック" pitchFamily="49" charset="-128"/>
            </a:rPr>
            <a:t>年度の旧忠類村との町村合併以来、交付税措置の大きい合併特例債の発行を優先しており、償還の据置期間を過ぎ、元金償還が始まったためである。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北海道幕別町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将来負担比率の分子で最も数値が大きいのが地方債の現在高である。新規発行債の抑制、繰上償還の実施により、徐々に数値は改善されている状況にあったが、平成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年度には新庁舎建設事業債の借入等により大幅に増となった。今後は、新規発行債を抑制するとともに、必要に応じて地方債の繰上償還を行うなど地方債の現在高の削減に努める。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また、公営企業債等繰入見込額についても依然として高い状況にあることから、今後も公営企業に対する繰出金を抑えるべく、事業の精査等に努めていく。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北海道幕別町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27,269
27,203
477.64
17,388,093
17,015,966
316,926
9,476,984
19,027,378</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12.7
115.0</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311127" cy="259045"/>
    <xdr:sp macro="" textlink="">
      <xdr:nvSpPr>
        <xdr:cNvPr id="29" name="テキスト ボックス 28"/>
        <xdr:cNvSpPr txBox="1"/>
      </xdr:nvSpPr>
      <xdr:spPr>
        <a:xfrm>
          <a:off x="419100" y="2819400"/>
          <a:ext cx="123111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57.3</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0" name="正方形/長方形 3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2" name="テキスト ボックス 4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51" name="正方形/長方形 5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52" name="正方形/長方形 5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54" name="正方形/長方形 5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6" name="テキスト ボックス 5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北海道幕別町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27,269
27,203
477.64
17,388,093
17,015,966
316,926
9,476,984
19,027,378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12.7
115.0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北海道幕別町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27,269
27,203
477.64
17,388,093
17,015,966
316,926
9,476,984
19,027,378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12.7
115.0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北海道幕別町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27,269
27,203
477.64
17,388,093
17,015,966
316,926
9,476,984
19,027,378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12.7
115.0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97/100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近年は景気低迷等により税収が伸び悩み、依然として歳入の多くは地方交付税に依存している状況であることから、さらなる歳出の削減に努めるとともに、使用料・手数料の見直し等により一般財源の確保に努め、財源基盤の強化を図る。</a:t>
          </a:r>
          <a:endParaRPr kumimoji="1" lang="en-US" altLang="ja-JP" sz="1300">
            <a:latin typeface="ＭＳ Ｐゴシック"/>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153105</xdr:rowOff>
    </xdr:from>
    <xdr:to>
      <xdr:col>7</xdr:col>
      <xdr:colOff>152400</xdr:colOff>
      <xdr:row>45</xdr:row>
      <xdr:rowOff>127705</xdr:rowOff>
    </xdr:to>
    <xdr:cxnSp macro="">
      <xdr:nvCxnSpPr>
        <xdr:cNvPr id="63" name="直線コネクタ 62"/>
        <xdr:cNvCxnSpPr/>
      </xdr:nvCxnSpPr>
      <xdr:spPr>
        <a:xfrm flipV="1">
          <a:off x="4953000" y="6153855"/>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99782</xdr:rowOff>
    </xdr:from>
    <xdr:ext cx="762000" cy="259045"/>
    <xdr:sp macro="" textlink="">
      <xdr:nvSpPr>
        <xdr:cNvPr id="64"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45</xdr:row>
      <xdr:rowOff>127705</xdr:rowOff>
    </xdr:from>
    <xdr:to>
      <xdr:col>7</xdr:col>
      <xdr:colOff>241300</xdr:colOff>
      <xdr:row>45</xdr:row>
      <xdr:rowOff>127705</xdr:rowOff>
    </xdr:to>
    <xdr:cxnSp macro="">
      <xdr:nvCxnSpPr>
        <xdr:cNvPr id="65" name="直線コネクタ 64"/>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68032</xdr:rowOff>
    </xdr:from>
    <xdr:ext cx="762000" cy="259045"/>
    <xdr:sp macro="" textlink="">
      <xdr:nvSpPr>
        <xdr:cNvPr id="66"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7</xdr:col>
      <xdr:colOff>63500</xdr:colOff>
      <xdr:row>35</xdr:row>
      <xdr:rowOff>153105</xdr:rowOff>
    </xdr:from>
    <xdr:to>
      <xdr:col>7</xdr:col>
      <xdr:colOff>241300</xdr:colOff>
      <xdr:row>35</xdr:row>
      <xdr:rowOff>153105</xdr:rowOff>
    </xdr:to>
    <xdr:cxnSp macro="">
      <xdr:nvCxnSpPr>
        <xdr:cNvPr id="67" name="直線コネクタ 66"/>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45</xdr:row>
      <xdr:rowOff>20461</xdr:rowOff>
    </xdr:from>
    <xdr:to>
      <xdr:col>7</xdr:col>
      <xdr:colOff>152400</xdr:colOff>
      <xdr:row>45</xdr:row>
      <xdr:rowOff>33867</xdr:rowOff>
    </xdr:to>
    <xdr:cxnSp macro="">
      <xdr:nvCxnSpPr>
        <xdr:cNvPr id="68" name="直線コネクタ 67"/>
        <xdr:cNvCxnSpPr/>
      </xdr:nvCxnSpPr>
      <xdr:spPr>
        <a:xfrm flipV="1">
          <a:off x="4114800" y="7735711"/>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84966</xdr:rowOff>
    </xdr:from>
    <xdr:ext cx="762000" cy="259045"/>
    <xdr:sp macro="" textlink="">
      <xdr:nvSpPr>
        <xdr:cNvPr id="69" name="財政力平均値テキスト"/>
        <xdr:cNvSpPr txBox="1"/>
      </xdr:nvSpPr>
      <xdr:spPr>
        <a:xfrm>
          <a:off x="5041900" y="71144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68439</xdr:rowOff>
    </xdr:from>
    <xdr:to>
      <xdr:col>7</xdr:col>
      <xdr:colOff>203200</xdr:colOff>
      <xdr:row>42</xdr:row>
      <xdr:rowOff>170039</xdr:rowOff>
    </xdr:to>
    <xdr:sp macro="" textlink="">
      <xdr:nvSpPr>
        <xdr:cNvPr id="70" name="フローチャート : 判断 69"/>
        <xdr:cNvSpPr/>
      </xdr:nvSpPr>
      <xdr:spPr>
        <a:xfrm>
          <a:off x="49022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45</xdr:row>
      <xdr:rowOff>33867</xdr:rowOff>
    </xdr:from>
    <xdr:to>
      <xdr:col>6</xdr:col>
      <xdr:colOff>0</xdr:colOff>
      <xdr:row>45</xdr:row>
      <xdr:rowOff>47272</xdr:rowOff>
    </xdr:to>
    <xdr:cxnSp macro="">
      <xdr:nvCxnSpPr>
        <xdr:cNvPr id="71" name="直線コネクタ 70"/>
        <xdr:cNvCxnSpPr/>
      </xdr:nvCxnSpPr>
      <xdr:spPr>
        <a:xfrm flipV="1">
          <a:off x="3225800" y="774911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44</xdr:row>
      <xdr:rowOff>127705</xdr:rowOff>
    </xdr:from>
    <xdr:to>
      <xdr:col>6</xdr:col>
      <xdr:colOff>50800</xdr:colOff>
      <xdr:row>45</xdr:row>
      <xdr:rowOff>57855</xdr:rowOff>
    </xdr:to>
    <xdr:sp macro="" textlink="">
      <xdr:nvSpPr>
        <xdr:cNvPr id="72" name="フローチャート : 判断 71"/>
        <xdr:cNvSpPr/>
      </xdr:nvSpPr>
      <xdr:spPr>
        <a:xfrm>
          <a:off x="4064000" y="767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68032</xdr:rowOff>
    </xdr:from>
    <xdr:ext cx="736600" cy="259045"/>
    <xdr:sp macro="" textlink="">
      <xdr:nvSpPr>
        <xdr:cNvPr id="73" name="テキスト ボックス 72"/>
        <xdr:cNvSpPr txBox="1"/>
      </xdr:nvSpPr>
      <xdr:spPr>
        <a:xfrm>
          <a:off x="3733800" y="7440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0.35</a:t>
          </a:r>
          <a:endParaRPr kumimoji="1" lang="ja-JP" altLang="en-US" sz="1000" b="1">
            <a:solidFill>
              <a:srgbClr val="000080"/>
            </a:solidFill>
            <a:latin typeface="ＭＳ Ｐゴシック"/>
          </a:endParaRPr>
        </a:p>
      </xdr:txBody>
    </xdr:sp>
    <xdr:clientData/>
  </xdr:oneCellAnchor>
  <xdr:twoCellAnchor>
    <xdr:from>
      <xdr:col>3</xdr:col>
      <xdr:colOff>279400</xdr:colOff>
      <xdr:row>45</xdr:row>
      <xdr:rowOff>47272</xdr:rowOff>
    </xdr:from>
    <xdr:to>
      <xdr:col>4</xdr:col>
      <xdr:colOff>482600</xdr:colOff>
      <xdr:row>45</xdr:row>
      <xdr:rowOff>47272</xdr:rowOff>
    </xdr:to>
    <xdr:cxnSp macro="">
      <xdr:nvCxnSpPr>
        <xdr:cNvPr id="74" name="直線コネクタ 73"/>
        <xdr:cNvCxnSpPr/>
      </xdr:nvCxnSpPr>
      <xdr:spPr>
        <a:xfrm>
          <a:off x="2336800" y="77625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44</xdr:row>
      <xdr:rowOff>87489</xdr:rowOff>
    </xdr:from>
    <xdr:to>
      <xdr:col>4</xdr:col>
      <xdr:colOff>533400</xdr:colOff>
      <xdr:row>45</xdr:row>
      <xdr:rowOff>17639</xdr:rowOff>
    </xdr:to>
    <xdr:sp macro="" textlink="">
      <xdr:nvSpPr>
        <xdr:cNvPr id="75" name="フローチャート : 判断 74"/>
        <xdr:cNvSpPr/>
      </xdr:nvSpPr>
      <xdr:spPr>
        <a:xfrm>
          <a:off x="3175000" y="763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27816</xdr:rowOff>
    </xdr:from>
    <xdr:ext cx="762000" cy="259045"/>
    <xdr:sp macro="" textlink="">
      <xdr:nvSpPr>
        <xdr:cNvPr id="76" name="テキスト ボックス 75"/>
        <xdr:cNvSpPr txBox="1"/>
      </xdr:nvSpPr>
      <xdr:spPr>
        <a:xfrm>
          <a:off x="2844800" y="7400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0.38</a:t>
          </a:r>
          <a:endParaRPr kumimoji="1" lang="ja-JP" altLang="en-US" sz="1000" b="1">
            <a:solidFill>
              <a:srgbClr val="000080"/>
            </a:solidFill>
            <a:latin typeface="ＭＳ Ｐゴシック"/>
          </a:endParaRPr>
        </a:p>
      </xdr:txBody>
    </xdr:sp>
    <xdr:clientData/>
  </xdr:oneCellAnchor>
  <xdr:twoCellAnchor>
    <xdr:from>
      <xdr:col>2</xdr:col>
      <xdr:colOff>76200</xdr:colOff>
      <xdr:row>45</xdr:row>
      <xdr:rowOff>47272</xdr:rowOff>
    </xdr:from>
    <xdr:to>
      <xdr:col>3</xdr:col>
      <xdr:colOff>279400</xdr:colOff>
      <xdr:row>45</xdr:row>
      <xdr:rowOff>60678</xdr:rowOff>
    </xdr:to>
    <xdr:cxnSp macro="">
      <xdr:nvCxnSpPr>
        <xdr:cNvPr id="77" name="直線コネクタ 76"/>
        <xdr:cNvCxnSpPr/>
      </xdr:nvCxnSpPr>
      <xdr:spPr>
        <a:xfrm flipV="1">
          <a:off x="1447800" y="776252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44</xdr:row>
      <xdr:rowOff>87489</xdr:rowOff>
    </xdr:from>
    <xdr:to>
      <xdr:col>3</xdr:col>
      <xdr:colOff>330200</xdr:colOff>
      <xdr:row>45</xdr:row>
      <xdr:rowOff>17639</xdr:rowOff>
    </xdr:to>
    <xdr:sp macro="" textlink="">
      <xdr:nvSpPr>
        <xdr:cNvPr id="78" name="フローチャート : 判断 77"/>
        <xdr:cNvSpPr/>
      </xdr:nvSpPr>
      <xdr:spPr>
        <a:xfrm>
          <a:off x="2286000" y="763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27816</xdr:rowOff>
    </xdr:from>
    <xdr:ext cx="762000" cy="259045"/>
    <xdr:sp macro="" textlink="">
      <xdr:nvSpPr>
        <xdr:cNvPr id="79" name="テキスト ボックス 78"/>
        <xdr:cNvSpPr txBox="1"/>
      </xdr:nvSpPr>
      <xdr:spPr>
        <a:xfrm>
          <a:off x="1955800" y="7400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0.38</a:t>
          </a:r>
          <a:endParaRPr kumimoji="1" lang="ja-JP" altLang="en-US" sz="1000" b="1">
            <a:solidFill>
              <a:srgbClr val="000080"/>
            </a:solidFill>
            <a:latin typeface="ＭＳ Ｐゴシック"/>
          </a:endParaRPr>
        </a:p>
      </xdr:txBody>
    </xdr:sp>
    <xdr:clientData/>
  </xdr:oneCellAnchor>
  <xdr:twoCellAnchor>
    <xdr:from>
      <xdr:col>2</xdr:col>
      <xdr:colOff>25400</xdr:colOff>
      <xdr:row>44</xdr:row>
      <xdr:rowOff>114300</xdr:rowOff>
    </xdr:from>
    <xdr:to>
      <xdr:col>2</xdr:col>
      <xdr:colOff>127000</xdr:colOff>
      <xdr:row>45</xdr:row>
      <xdr:rowOff>44450</xdr:rowOff>
    </xdr:to>
    <xdr:sp macro="" textlink="">
      <xdr:nvSpPr>
        <xdr:cNvPr id="80" name="フローチャート : 判断 79"/>
        <xdr:cNvSpPr/>
      </xdr:nvSpPr>
      <xdr:spPr>
        <a:xfrm>
          <a:off x="1397000" y="765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54627</xdr:rowOff>
    </xdr:from>
    <xdr:ext cx="762000" cy="259045"/>
    <xdr:sp macro="" textlink="">
      <xdr:nvSpPr>
        <xdr:cNvPr id="81" name="テキスト ボックス 80"/>
        <xdr:cNvSpPr txBox="1"/>
      </xdr:nvSpPr>
      <xdr:spPr>
        <a:xfrm>
          <a:off x="1066800" y="742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44</xdr:row>
      <xdr:rowOff>141111</xdr:rowOff>
    </xdr:from>
    <xdr:to>
      <xdr:col>7</xdr:col>
      <xdr:colOff>203200</xdr:colOff>
      <xdr:row>45</xdr:row>
      <xdr:rowOff>71261</xdr:rowOff>
    </xdr:to>
    <xdr:sp macro="" textlink="">
      <xdr:nvSpPr>
        <xdr:cNvPr id="87" name="円/楕円 86"/>
        <xdr:cNvSpPr/>
      </xdr:nvSpPr>
      <xdr:spPr>
        <a:xfrm>
          <a:off x="4902200" y="768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36988</xdr:rowOff>
    </xdr:from>
    <xdr:ext cx="762000" cy="259045"/>
    <xdr:sp macro="" textlink="">
      <xdr:nvSpPr>
        <xdr:cNvPr id="88" name="財政力該当値テキスト"/>
        <xdr:cNvSpPr txBox="1"/>
      </xdr:nvSpPr>
      <xdr:spPr>
        <a:xfrm>
          <a:off x="5041900" y="758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154517</xdr:rowOff>
    </xdr:from>
    <xdr:to>
      <xdr:col>6</xdr:col>
      <xdr:colOff>50800</xdr:colOff>
      <xdr:row>45</xdr:row>
      <xdr:rowOff>84667</xdr:rowOff>
    </xdr:to>
    <xdr:sp macro="" textlink="">
      <xdr:nvSpPr>
        <xdr:cNvPr id="89" name="円/楕円 88"/>
        <xdr:cNvSpPr/>
      </xdr:nvSpPr>
      <xdr:spPr>
        <a:xfrm>
          <a:off x="4064000" y="769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45</xdr:row>
      <xdr:rowOff>69444</xdr:rowOff>
    </xdr:from>
    <xdr:ext cx="736600" cy="259045"/>
    <xdr:sp macro="" textlink="">
      <xdr:nvSpPr>
        <xdr:cNvPr id="90" name="テキスト ボックス 89"/>
        <xdr:cNvSpPr txBox="1"/>
      </xdr:nvSpPr>
      <xdr:spPr>
        <a:xfrm>
          <a:off x="3733800" y="77846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167922</xdr:rowOff>
    </xdr:from>
    <xdr:to>
      <xdr:col>4</xdr:col>
      <xdr:colOff>533400</xdr:colOff>
      <xdr:row>45</xdr:row>
      <xdr:rowOff>98072</xdr:rowOff>
    </xdr:to>
    <xdr:sp macro="" textlink="">
      <xdr:nvSpPr>
        <xdr:cNvPr id="91" name="円/楕円 90"/>
        <xdr:cNvSpPr/>
      </xdr:nvSpPr>
      <xdr:spPr>
        <a:xfrm>
          <a:off x="3175000" y="7711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45</xdr:row>
      <xdr:rowOff>82849</xdr:rowOff>
    </xdr:from>
    <xdr:ext cx="762000" cy="259045"/>
    <xdr:sp macro="" textlink="">
      <xdr:nvSpPr>
        <xdr:cNvPr id="92" name="テキスト ボックス 91"/>
        <xdr:cNvSpPr txBox="1"/>
      </xdr:nvSpPr>
      <xdr:spPr>
        <a:xfrm>
          <a:off x="2844800" y="779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167922</xdr:rowOff>
    </xdr:from>
    <xdr:to>
      <xdr:col>3</xdr:col>
      <xdr:colOff>330200</xdr:colOff>
      <xdr:row>45</xdr:row>
      <xdr:rowOff>98072</xdr:rowOff>
    </xdr:to>
    <xdr:sp macro="" textlink="">
      <xdr:nvSpPr>
        <xdr:cNvPr id="93" name="円/楕円 92"/>
        <xdr:cNvSpPr/>
      </xdr:nvSpPr>
      <xdr:spPr>
        <a:xfrm>
          <a:off x="2286000" y="7711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45</xdr:row>
      <xdr:rowOff>82849</xdr:rowOff>
    </xdr:from>
    <xdr:ext cx="762000" cy="259045"/>
    <xdr:sp macro="" textlink="">
      <xdr:nvSpPr>
        <xdr:cNvPr id="94" name="テキスト ボックス 93"/>
        <xdr:cNvSpPr txBox="1"/>
      </xdr:nvSpPr>
      <xdr:spPr>
        <a:xfrm>
          <a:off x="1955800" y="779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2</xdr:col>
      <xdr:colOff>25400</xdr:colOff>
      <xdr:row>45</xdr:row>
      <xdr:rowOff>9878</xdr:rowOff>
    </xdr:from>
    <xdr:to>
      <xdr:col>2</xdr:col>
      <xdr:colOff>127000</xdr:colOff>
      <xdr:row>45</xdr:row>
      <xdr:rowOff>111478</xdr:rowOff>
    </xdr:to>
    <xdr:sp macro="" textlink="">
      <xdr:nvSpPr>
        <xdr:cNvPr id="95" name="円/楕円 94"/>
        <xdr:cNvSpPr/>
      </xdr:nvSpPr>
      <xdr:spPr>
        <a:xfrm>
          <a:off x="1397000" y="772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45</xdr:row>
      <xdr:rowOff>96255</xdr:rowOff>
    </xdr:from>
    <xdr:ext cx="762000" cy="259045"/>
    <xdr:sp macro="" textlink="">
      <xdr:nvSpPr>
        <xdr:cNvPr id="96" name="テキスト ボックス 95"/>
        <xdr:cNvSpPr txBox="1"/>
      </xdr:nvSpPr>
      <xdr:spPr>
        <a:xfrm>
          <a:off x="1066800" y="781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7/100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近年は、平成</a:t>
          </a:r>
          <a:r>
            <a:rPr kumimoji="1" lang="en-US" altLang="ja-JP" sz="1300">
              <a:latin typeface="ＭＳ Ｐゴシック"/>
            </a:rPr>
            <a:t>19</a:t>
          </a:r>
          <a:r>
            <a:rPr kumimoji="1" lang="ja-JP" altLang="en-US" sz="1300">
              <a:latin typeface="ＭＳ Ｐゴシック"/>
            </a:rPr>
            <a:t>年度から実施している高利率の地方債の繰上償還等により、公債費の削減を図ることで数値は改善されていた状況であったが、物件費や扶助費の増嵩により、平成</a:t>
          </a:r>
          <a:r>
            <a:rPr kumimoji="1" lang="en-US" altLang="ja-JP" sz="1300">
              <a:latin typeface="ＭＳ Ｐゴシック"/>
            </a:rPr>
            <a:t>28</a:t>
          </a:r>
          <a:r>
            <a:rPr kumimoji="1" lang="ja-JP" altLang="en-US" sz="1300">
              <a:latin typeface="ＭＳ Ｐゴシック"/>
            </a:rPr>
            <a:t>年度は前年度と比較して</a:t>
          </a:r>
          <a:r>
            <a:rPr kumimoji="1" lang="en-US" altLang="ja-JP" sz="1300">
              <a:latin typeface="ＭＳ Ｐゴシック"/>
            </a:rPr>
            <a:t>2.7</a:t>
          </a:r>
          <a:r>
            <a:rPr kumimoji="1" lang="ja-JP" altLang="en-US" sz="1300">
              <a:latin typeface="ＭＳ Ｐゴシック"/>
            </a:rPr>
            <a:t>％増となった。</a:t>
          </a:r>
          <a:endParaRPr kumimoji="1" lang="en-US" altLang="ja-JP" sz="1300">
            <a:latin typeface="ＭＳ Ｐゴシック"/>
          </a:endParaRPr>
        </a:p>
        <a:p>
          <a:r>
            <a:rPr kumimoji="1" lang="ja-JP" altLang="en-US" sz="1300">
              <a:latin typeface="ＭＳ Ｐゴシック"/>
            </a:rPr>
            <a:t>　比率の内訳を見ると、公債費が</a:t>
          </a:r>
          <a:r>
            <a:rPr kumimoji="1" lang="en-US" altLang="ja-JP" sz="1300">
              <a:latin typeface="ＭＳ Ｐゴシック"/>
            </a:rPr>
            <a:t>18.4</a:t>
          </a:r>
          <a:r>
            <a:rPr kumimoji="1" lang="ja-JP" altLang="en-US" sz="1300">
              <a:latin typeface="ＭＳ Ｐゴシック"/>
            </a:rPr>
            <a:t>％、人件費が</a:t>
          </a:r>
          <a:r>
            <a:rPr kumimoji="1" lang="en-US" altLang="ja-JP" sz="1300">
              <a:latin typeface="ＭＳ Ｐゴシック"/>
            </a:rPr>
            <a:t>18.0</a:t>
          </a:r>
          <a:r>
            <a:rPr kumimoji="1" lang="ja-JP" altLang="en-US" sz="1300">
              <a:latin typeface="ＭＳ Ｐゴシック"/>
            </a:rPr>
            <a:t>％、物件費が</a:t>
          </a:r>
          <a:r>
            <a:rPr kumimoji="1" lang="en-US" altLang="ja-JP" sz="1300">
              <a:latin typeface="ＭＳ Ｐゴシック"/>
            </a:rPr>
            <a:t>17.7</a:t>
          </a:r>
          <a:r>
            <a:rPr kumimoji="1" lang="ja-JP" altLang="en-US" sz="1300">
              <a:latin typeface="ＭＳ Ｐゴシック"/>
            </a:rPr>
            <a:t>％と続いている状況であり、引き続き経常経費の削減に努めていく。</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92964</xdr:rowOff>
    </xdr:from>
    <xdr:to>
      <xdr:col>7</xdr:col>
      <xdr:colOff>152400</xdr:colOff>
      <xdr:row>67</xdr:row>
      <xdr:rowOff>26924</xdr:rowOff>
    </xdr:to>
    <xdr:cxnSp macro="">
      <xdr:nvCxnSpPr>
        <xdr:cNvPr id="124" name="直線コネクタ 123"/>
        <xdr:cNvCxnSpPr/>
      </xdr:nvCxnSpPr>
      <xdr:spPr>
        <a:xfrm flipV="1">
          <a:off x="4953000" y="10379964"/>
          <a:ext cx="0" cy="11341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170451</xdr:rowOff>
    </xdr:from>
    <xdr:ext cx="762000" cy="259045"/>
    <xdr:sp macro="" textlink="">
      <xdr:nvSpPr>
        <xdr:cNvPr id="125" name="財政構造の弾力性最小値テキスト"/>
        <xdr:cNvSpPr txBox="1"/>
      </xdr:nvSpPr>
      <xdr:spPr>
        <a:xfrm>
          <a:off x="5041900" y="11486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7</xdr:col>
      <xdr:colOff>63500</xdr:colOff>
      <xdr:row>67</xdr:row>
      <xdr:rowOff>26924</xdr:rowOff>
    </xdr:from>
    <xdr:to>
      <xdr:col>7</xdr:col>
      <xdr:colOff>241300</xdr:colOff>
      <xdr:row>67</xdr:row>
      <xdr:rowOff>26924</xdr:rowOff>
    </xdr:to>
    <xdr:cxnSp macro="">
      <xdr:nvCxnSpPr>
        <xdr:cNvPr id="126" name="直線コネクタ 125"/>
        <xdr:cNvCxnSpPr/>
      </xdr:nvCxnSpPr>
      <xdr:spPr>
        <a:xfrm>
          <a:off x="4864100" y="11514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7891</xdr:rowOff>
    </xdr:from>
    <xdr:ext cx="762000" cy="259045"/>
    <xdr:sp macro="" textlink="">
      <xdr:nvSpPr>
        <xdr:cNvPr id="127" name="財政構造の弾力性最大値テキスト"/>
        <xdr:cNvSpPr txBox="1"/>
      </xdr:nvSpPr>
      <xdr:spPr>
        <a:xfrm>
          <a:off x="5041900" y="10123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76.4</a:t>
          </a:r>
          <a:endParaRPr kumimoji="1" lang="ja-JP" altLang="en-US" sz="1000" b="1">
            <a:latin typeface="ＭＳ Ｐゴシック"/>
          </a:endParaRPr>
        </a:p>
      </xdr:txBody>
    </xdr:sp>
    <xdr:clientData/>
  </xdr:oneCellAnchor>
  <xdr:twoCellAnchor>
    <xdr:from>
      <xdr:col>7</xdr:col>
      <xdr:colOff>63500</xdr:colOff>
      <xdr:row>60</xdr:row>
      <xdr:rowOff>92964</xdr:rowOff>
    </xdr:from>
    <xdr:to>
      <xdr:col>7</xdr:col>
      <xdr:colOff>241300</xdr:colOff>
      <xdr:row>60</xdr:row>
      <xdr:rowOff>92964</xdr:rowOff>
    </xdr:to>
    <xdr:cxnSp macro="">
      <xdr:nvCxnSpPr>
        <xdr:cNvPr id="128" name="直線コネクタ 127"/>
        <xdr:cNvCxnSpPr/>
      </xdr:nvCxnSpPr>
      <xdr:spPr>
        <a:xfrm>
          <a:off x="4864100" y="10379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129032</xdr:rowOff>
    </xdr:from>
    <xdr:to>
      <xdr:col>7</xdr:col>
      <xdr:colOff>152400</xdr:colOff>
      <xdr:row>62</xdr:row>
      <xdr:rowOff>87884</xdr:rowOff>
    </xdr:to>
    <xdr:cxnSp macro="">
      <xdr:nvCxnSpPr>
        <xdr:cNvPr id="129" name="直線コネクタ 128"/>
        <xdr:cNvCxnSpPr/>
      </xdr:nvCxnSpPr>
      <xdr:spPr>
        <a:xfrm>
          <a:off x="4114800" y="10587482"/>
          <a:ext cx="8382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18559</xdr:rowOff>
    </xdr:from>
    <xdr:ext cx="762000" cy="259045"/>
    <xdr:sp macro="" textlink="">
      <xdr:nvSpPr>
        <xdr:cNvPr id="130" name="財政構造の弾力性平均値テキスト"/>
        <xdr:cNvSpPr txBox="1"/>
      </xdr:nvSpPr>
      <xdr:spPr>
        <a:xfrm>
          <a:off x="5041900" y="10991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90.7</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46482</xdr:rowOff>
    </xdr:from>
    <xdr:to>
      <xdr:col>7</xdr:col>
      <xdr:colOff>203200</xdr:colOff>
      <xdr:row>64</xdr:row>
      <xdr:rowOff>148082</xdr:rowOff>
    </xdr:to>
    <xdr:sp macro="" textlink="">
      <xdr:nvSpPr>
        <xdr:cNvPr id="131" name="フローチャート : 判断 130"/>
        <xdr:cNvSpPr/>
      </xdr:nvSpPr>
      <xdr:spPr>
        <a:xfrm>
          <a:off x="4902200" y="1101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129032</xdr:rowOff>
    </xdr:from>
    <xdr:to>
      <xdr:col>6</xdr:col>
      <xdr:colOff>0</xdr:colOff>
      <xdr:row>62</xdr:row>
      <xdr:rowOff>29972</xdr:rowOff>
    </xdr:to>
    <xdr:cxnSp macro="">
      <xdr:nvCxnSpPr>
        <xdr:cNvPr id="132" name="直線コネクタ 131"/>
        <xdr:cNvCxnSpPr/>
      </xdr:nvCxnSpPr>
      <xdr:spPr>
        <a:xfrm flipV="1">
          <a:off x="3225800" y="10587482"/>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20066</xdr:rowOff>
    </xdr:from>
    <xdr:to>
      <xdr:col>6</xdr:col>
      <xdr:colOff>50800</xdr:colOff>
      <xdr:row>63</xdr:row>
      <xdr:rowOff>121666</xdr:rowOff>
    </xdr:to>
    <xdr:sp macro="" textlink="">
      <xdr:nvSpPr>
        <xdr:cNvPr id="133" name="フローチャート : 判断 132"/>
        <xdr:cNvSpPr/>
      </xdr:nvSpPr>
      <xdr:spPr>
        <a:xfrm>
          <a:off x="4064000" y="1082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106443</xdr:rowOff>
    </xdr:from>
    <xdr:ext cx="736600" cy="259045"/>
    <xdr:sp macro="" textlink="">
      <xdr:nvSpPr>
        <xdr:cNvPr id="134" name="テキスト ボックス 133"/>
        <xdr:cNvSpPr txBox="1"/>
      </xdr:nvSpPr>
      <xdr:spPr>
        <a:xfrm>
          <a:off x="3733800" y="10907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86.6</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66294</xdr:rowOff>
    </xdr:from>
    <xdr:to>
      <xdr:col>4</xdr:col>
      <xdr:colOff>482600</xdr:colOff>
      <xdr:row>62</xdr:row>
      <xdr:rowOff>29972</xdr:rowOff>
    </xdr:to>
    <xdr:cxnSp macro="">
      <xdr:nvCxnSpPr>
        <xdr:cNvPr id="135" name="直線コネクタ 134"/>
        <xdr:cNvCxnSpPr/>
      </xdr:nvCxnSpPr>
      <xdr:spPr>
        <a:xfrm>
          <a:off x="2336800" y="10524744"/>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53848</xdr:rowOff>
    </xdr:from>
    <xdr:to>
      <xdr:col>4</xdr:col>
      <xdr:colOff>533400</xdr:colOff>
      <xdr:row>63</xdr:row>
      <xdr:rowOff>155448</xdr:rowOff>
    </xdr:to>
    <xdr:sp macro="" textlink="">
      <xdr:nvSpPr>
        <xdr:cNvPr id="136" name="フローチャート : 判断 135"/>
        <xdr:cNvSpPr/>
      </xdr:nvSpPr>
      <xdr:spPr>
        <a:xfrm>
          <a:off x="3175000" y="1085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140225</xdr:rowOff>
    </xdr:from>
    <xdr:ext cx="762000" cy="259045"/>
    <xdr:sp macro="" textlink="">
      <xdr:nvSpPr>
        <xdr:cNvPr id="137" name="テキスト ボックス 136"/>
        <xdr:cNvSpPr txBox="1"/>
      </xdr:nvSpPr>
      <xdr:spPr>
        <a:xfrm>
          <a:off x="2844800" y="10941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87.3</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66294</xdr:rowOff>
    </xdr:from>
    <xdr:to>
      <xdr:col>3</xdr:col>
      <xdr:colOff>279400</xdr:colOff>
      <xdr:row>61</xdr:row>
      <xdr:rowOff>133858</xdr:rowOff>
    </xdr:to>
    <xdr:cxnSp macro="">
      <xdr:nvCxnSpPr>
        <xdr:cNvPr id="138" name="直線コネクタ 137"/>
        <xdr:cNvCxnSpPr/>
      </xdr:nvCxnSpPr>
      <xdr:spPr>
        <a:xfrm flipV="1">
          <a:off x="1447800" y="10524744"/>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138430</xdr:rowOff>
    </xdr:from>
    <xdr:to>
      <xdr:col>3</xdr:col>
      <xdr:colOff>330200</xdr:colOff>
      <xdr:row>63</xdr:row>
      <xdr:rowOff>68580</xdr:rowOff>
    </xdr:to>
    <xdr:sp macro="" textlink="">
      <xdr:nvSpPr>
        <xdr:cNvPr id="139" name="フローチャート : 判断 138"/>
        <xdr:cNvSpPr/>
      </xdr:nvSpPr>
      <xdr:spPr>
        <a:xfrm>
          <a:off x="2286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53357</xdr:rowOff>
    </xdr:from>
    <xdr:ext cx="762000" cy="259045"/>
    <xdr:sp macro="" textlink="">
      <xdr:nvSpPr>
        <xdr:cNvPr id="140" name="テキスト ボックス 139"/>
        <xdr:cNvSpPr txBox="1"/>
      </xdr:nvSpPr>
      <xdr:spPr>
        <a:xfrm>
          <a:off x="1955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15240</xdr:rowOff>
    </xdr:from>
    <xdr:to>
      <xdr:col>2</xdr:col>
      <xdr:colOff>127000</xdr:colOff>
      <xdr:row>63</xdr:row>
      <xdr:rowOff>116840</xdr:rowOff>
    </xdr:to>
    <xdr:sp macro="" textlink="">
      <xdr:nvSpPr>
        <xdr:cNvPr id="141" name="フローチャート : 判断 140"/>
        <xdr:cNvSpPr/>
      </xdr:nvSpPr>
      <xdr:spPr>
        <a:xfrm>
          <a:off x="1397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101617</xdr:rowOff>
    </xdr:from>
    <xdr:ext cx="762000" cy="259045"/>
    <xdr:sp macro="" textlink="">
      <xdr:nvSpPr>
        <xdr:cNvPr id="142" name="テキスト ボックス 141"/>
        <xdr:cNvSpPr txBox="1"/>
      </xdr:nvSpPr>
      <xdr:spPr>
        <a:xfrm>
          <a:off x="1066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62</xdr:row>
      <xdr:rowOff>37084</xdr:rowOff>
    </xdr:from>
    <xdr:to>
      <xdr:col>7</xdr:col>
      <xdr:colOff>203200</xdr:colOff>
      <xdr:row>62</xdr:row>
      <xdr:rowOff>138684</xdr:rowOff>
    </xdr:to>
    <xdr:sp macro="" textlink="">
      <xdr:nvSpPr>
        <xdr:cNvPr id="148" name="円/楕円 147"/>
        <xdr:cNvSpPr/>
      </xdr:nvSpPr>
      <xdr:spPr>
        <a:xfrm>
          <a:off x="4902200" y="1066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53611</xdr:rowOff>
    </xdr:from>
    <xdr:ext cx="762000" cy="259045"/>
    <xdr:sp macro="" textlink="">
      <xdr:nvSpPr>
        <xdr:cNvPr id="149" name="財政構造の弾力性該当値テキスト"/>
        <xdr:cNvSpPr txBox="1"/>
      </xdr:nvSpPr>
      <xdr:spPr>
        <a:xfrm>
          <a:off x="5041900" y="1051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83.4</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78232</xdr:rowOff>
    </xdr:from>
    <xdr:to>
      <xdr:col>6</xdr:col>
      <xdr:colOff>50800</xdr:colOff>
      <xdr:row>62</xdr:row>
      <xdr:rowOff>8382</xdr:rowOff>
    </xdr:to>
    <xdr:sp macro="" textlink="">
      <xdr:nvSpPr>
        <xdr:cNvPr id="150" name="円/楕円 149"/>
        <xdr:cNvSpPr/>
      </xdr:nvSpPr>
      <xdr:spPr>
        <a:xfrm>
          <a:off x="4064000" y="1053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18559</xdr:rowOff>
    </xdr:from>
    <xdr:ext cx="736600" cy="259045"/>
    <xdr:sp macro="" textlink="">
      <xdr:nvSpPr>
        <xdr:cNvPr id="151" name="テキスト ボックス 150"/>
        <xdr:cNvSpPr txBox="1"/>
      </xdr:nvSpPr>
      <xdr:spPr>
        <a:xfrm>
          <a:off x="3733800" y="103055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80.7</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150622</xdr:rowOff>
    </xdr:from>
    <xdr:to>
      <xdr:col>4</xdr:col>
      <xdr:colOff>533400</xdr:colOff>
      <xdr:row>62</xdr:row>
      <xdr:rowOff>80772</xdr:rowOff>
    </xdr:to>
    <xdr:sp macro="" textlink="">
      <xdr:nvSpPr>
        <xdr:cNvPr id="152" name="円/楕円 151"/>
        <xdr:cNvSpPr/>
      </xdr:nvSpPr>
      <xdr:spPr>
        <a:xfrm>
          <a:off x="3175000" y="1060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90949</xdr:rowOff>
    </xdr:from>
    <xdr:ext cx="762000" cy="259045"/>
    <xdr:sp macro="" textlink="">
      <xdr:nvSpPr>
        <xdr:cNvPr id="153" name="テキスト ボックス 152"/>
        <xdr:cNvSpPr txBox="1"/>
      </xdr:nvSpPr>
      <xdr:spPr>
        <a:xfrm>
          <a:off x="2844800" y="1037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82.2</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15494</xdr:rowOff>
    </xdr:from>
    <xdr:to>
      <xdr:col>3</xdr:col>
      <xdr:colOff>330200</xdr:colOff>
      <xdr:row>61</xdr:row>
      <xdr:rowOff>117094</xdr:rowOff>
    </xdr:to>
    <xdr:sp macro="" textlink="">
      <xdr:nvSpPr>
        <xdr:cNvPr id="154" name="円/楕円 153"/>
        <xdr:cNvSpPr/>
      </xdr:nvSpPr>
      <xdr:spPr>
        <a:xfrm>
          <a:off x="2286000" y="1047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127271</xdr:rowOff>
    </xdr:from>
    <xdr:ext cx="762000" cy="259045"/>
    <xdr:sp macro="" textlink="">
      <xdr:nvSpPr>
        <xdr:cNvPr id="155" name="テキスト ボックス 154"/>
        <xdr:cNvSpPr txBox="1"/>
      </xdr:nvSpPr>
      <xdr:spPr>
        <a:xfrm>
          <a:off x="1955800" y="10242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79.4</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83058</xdr:rowOff>
    </xdr:from>
    <xdr:to>
      <xdr:col>2</xdr:col>
      <xdr:colOff>127000</xdr:colOff>
      <xdr:row>62</xdr:row>
      <xdr:rowOff>13208</xdr:rowOff>
    </xdr:to>
    <xdr:sp macro="" textlink="">
      <xdr:nvSpPr>
        <xdr:cNvPr id="156" name="円/楕円 155"/>
        <xdr:cNvSpPr/>
      </xdr:nvSpPr>
      <xdr:spPr>
        <a:xfrm>
          <a:off x="1397000" y="1054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23385</xdr:rowOff>
    </xdr:from>
    <xdr:ext cx="762000" cy="259045"/>
    <xdr:sp macro="" textlink="">
      <xdr:nvSpPr>
        <xdr:cNvPr id="157" name="テキスト ボックス 156"/>
        <xdr:cNvSpPr txBox="1"/>
      </xdr:nvSpPr>
      <xdr:spPr>
        <a:xfrm>
          <a:off x="1066800" y="10310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[169,161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95/100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152,773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近年は、退職者不補充等により人件費総額の抑制を図るとともに、指定管理者制度の導入等によりコスト削減に努めている。</a:t>
          </a:r>
          <a:endParaRPr kumimoji="1" lang="en-US" altLang="ja-JP" sz="1300">
            <a:latin typeface="ＭＳ Ｐゴシック"/>
          </a:endParaRPr>
        </a:p>
        <a:p>
          <a:r>
            <a:rPr kumimoji="1" lang="ja-JP" altLang="en-US" sz="1300">
              <a:latin typeface="ＭＳ Ｐゴシック"/>
            </a:rPr>
            <a:t>　今後も退職者不補充等により人件費の削減等に努める。</a:t>
          </a: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48833</xdr:rowOff>
    </xdr:from>
    <xdr:to>
      <xdr:col>7</xdr:col>
      <xdr:colOff>152400</xdr:colOff>
      <xdr:row>87</xdr:row>
      <xdr:rowOff>154409</xdr:rowOff>
    </xdr:to>
    <xdr:cxnSp macro="">
      <xdr:nvCxnSpPr>
        <xdr:cNvPr id="185" name="直線コネクタ 184"/>
        <xdr:cNvCxnSpPr/>
      </xdr:nvCxnSpPr>
      <xdr:spPr>
        <a:xfrm flipV="1">
          <a:off x="4953000" y="13764833"/>
          <a:ext cx="0" cy="13057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87</xdr:row>
      <xdr:rowOff>126486</xdr:rowOff>
    </xdr:from>
    <xdr:ext cx="762000" cy="259045"/>
    <xdr:sp macro="" textlink="">
      <xdr:nvSpPr>
        <xdr:cNvPr id="186" name="人件費・物件費等の状況最小値テキスト"/>
        <xdr:cNvSpPr txBox="1"/>
      </xdr:nvSpPr>
      <xdr:spPr>
        <a:xfrm>
          <a:off x="5041900" y="15042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346,469</a:t>
          </a:r>
          <a:endParaRPr kumimoji="1" lang="ja-JP" altLang="en-US" sz="1000" b="1">
            <a:latin typeface="ＭＳ Ｐゴシック"/>
          </a:endParaRPr>
        </a:p>
      </xdr:txBody>
    </xdr:sp>
    <xdr:clientData/>
  </xdr:oneCellAnchor>
  <xdr:twoCellAnchor>
    <xdr:from>
      <xdr:col>7</xdr:col>
      <xdr:colOff>63500</xdr:colOff>
      <xdr:row>87</xdr:row>
      <xdr:rowOff>154409</xdr:rowOff>
    </xdr:from>
    <xdr:to>
      <xdr:col>7</xdr:col>
      <xdr:colOff>241300</xdr:colOff>
      <xdr:row>87</xdr:row>
      <xdr:rowOff>154409</xdr:rowOff>
    </xdr:to>
    <xdr:cxnSp macro="">
      <xdr:nvCxnSpPr>
        <xdr:cNvPr id="187" name="直線コネクタ 186"/>
        <xdr:cNvCxnSpPr/>
      </xdr:nvCxnSpPr>
      <xdr:spPr>
        <a:xfrm>
          <a:off x="4864100" y="15070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135210</xdr:rowOff>
    </xdr:from>
    <xdr:ext cx="762000" cy="259045"/>
    <xdr:sp macro="" textlink="">
      <xdr:nvSpPr>
        <xdr:cNvPr id="188" name="人件費・物件費等の状況最大値テキスト"/>
        <xdr:cNvSpPr txBox="1"/>
      </xdr:nvSpPr>
      <xdr:spPr>
        <a:xfrm>
          <a:off x="5041900" y="13508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75,908</a:t>
          </a:r>
          <a:endParaRPr kumimoji="1" lang="ja-JP" altLang="en-US" sz="1000" b="1">
            <a:latin typeface="ＭＳ Ｐゴシック"/>
          </a:endParaRPr>
        </a:p>
      </xdr:txBody>
    </xdr:sp>
    <xdr:clientData/>
  </xdr:oneCellAnchor>
  <xdr:twoCellAnchor>
    <xdr:from>
      <xdr:col>7</xdr:col>
      <xdr:colOff>63500</xdr:colOff>
      <xdr:row>80</xdr:row>
      <xdr:rowOff>48833</xdr:rowOff>
    </xdr:from>
    <xdr:to>
      <xdr:col>7</xdr:col>
      <xdr:colOff>241300</xdr:colOff>
      <xdr:row>80</xdr:row>
      <xdr:rowOff>48833</xdr:rowOff>
    </xdr:to>
    <xdr:cxnSp macro="">
      <xdr:nvCxnSpPr>
        <xdr:cNvPr id="189" name="直線コネクタ 188"/>
        <xdr:cNvCxnSpPr/>
      </xdr:nvCxnSpPr>
      <xdr:spPr>
        <a:xfrm>
          <a:off x="4864100" y="13764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123101</xdr:rowOff>
    </xdr:from>
    <xdr:to>
      <xdr:col>7</xdr:col>
      <xdr:colOff>152400</xdr:colOff>
      <xdr:row>82</xdr:row>
      <xdr:rowOff>155970</xdr:rowOff>
    </xdr:to>
    <xdr:cxnSp macro="">
      <xdr:nvCxnSpPr>
        <xdr:cNvPr id="190" name="直線コネクタ 189"/>
        <xdr:cNvCxnSpPr/>
      </xdr:nvCxnSpPr>
      <xdr:spPr>
        <a:xfrm>
          <a:off x="4114800" y="14182001"/>
          <a:ext cx="838200" cy="3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25074</xdr:rowOff>
    </xdr:from>
    <xdr:ext cx="762000" cy="259045"/>
    <xdr:sp macro="" textlink="">
      <xdr:nvSpPr>
        <xdr:cNvPr id="191" name="人件費・物件費等の状況平均値テキスト"/>
        <xdr:cNvSpPr txBox="1"/>
      </xdr:nvSpPr>
      <xdr:spPr>
        <a:xfrm>
          <a:off x="5041900" y="137410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113,613</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8547</xdr:rowOff>
    </xdr:from>
    <xdr:to>
      <xdr:col>7</xdr:col>
      <xdr:colOff>203200</xdr:colOff>
      <xdr:row>81</xdr:row>
      <xdr:rowOff>110147</xdr:rowOff>
    </xdr:to>
    <xdr:sp macro="" textlink="">
      <xdr:nvSpPr>
        <xdr:cNvPr id="192" name="フローチャート : 判断 191"/>
        <xdr:cNvSpPr/>
      </xdr:nvSpPr>
      <xdr:spPr>
        <a:xfrm>
          <a:off x="4902200" y="1389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108406</xdr:rowOff>
    </xdr:from>
    <xdr:to>
      <xdr:col>6</xdr:col>
      <xdr:colOff>0</xdr:colOff>
      <xdr:row>82</xdr:row>
      <xdr:rowOff>123101</xdr:rowOff>
    </xdr:to>
    <xdr:cxnSp macro="">
      <xdr:nvCxnSpPr>
        <xdr:cNvPr id="193" name="直線コネクタ 192"/>
        <xdr:cNvCxnSpPr/>
      </xdr:nvCxnSpPr>
      <xdr:spPr>
        <a:xfrm>
          <a:off x="3225800" y="14167306"/>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91398</xdr:rowOff>
    </xdr:from>
    <xdr:to>
      <xdr:col>6</xdr:col>
      <xdr:colOff>50800</xdr:colOff>
      <xdr:row>83</xdr:row>
      <xdr:rowOff>21548</xdr:rowOff>
    </xdr:to>
    <xdr:sp macro="" textlink="">
      <xdr:nvSpPr>
        <xdr:cNvPr id="194" name="フローチャート : 判断 193"/>
        <xdr:cNvSpPr/>
      </xdr:nvSpPr>
      <xdr:spPr>
        <a:xfrm>
          <a:off x="4064000" y="1415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6325</xdr:rowOff>
    </xdr:from>
    <xdr:ext cx="736600" cy="259045"/>
    <xdr:sp macro="" textlink="">
      <xdr:nvSpPr>
        <xdr:cNvPr id="195" name="テキスト ボックス 194"/>
        <xdr:cNvSpPr txBox="1"/>
      </xdr:nvSpPr>
      <xdr:spPr>
        <a:xfrm>
          <a:off x="3733800" y="142366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166,307</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53688</xdr:rowOff>
    </xdr:from>
    <xdr:to>
      <xdr:col>4</xdr:col>
      <xdr:colOff>482600</xdr:colOff>
      <xdr:row>82</xdr:row>
      <xdr:rowOff>108406</xdr:rowOff>
    </xdr:to>
    <xdr:cxnSp macro="">
      <xdr:nvCxnSpPr>
        <xdr:cNvPr id="196" name="直線コネクタ 195"/>
        <xdr:cNvCxnSpPr/>
      </xdr:nvCxnSpPr>
      <xdr:spPr>
        <a:xfrm>
          <a:off x="2336800" y="14112588"/>
          <a:ext cx="889000" cy="54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44532</xdr:rowOff>
    </xdr:from>
    <xdr:to>
      <xdr:col>4</xdr:col>
      <xdr:colOff>533400</xdr:colOff>
      <xdr:row>82</xdr:row>
      <xdr:rowOff>146132</xdr:rowOff>
    </xdr:to>
    <xdr:sp macro="" textlink="">
      <xdr:nvSpPr>
        <xdr:cNvPr id="197" name="フローチャート : 判断 196"/>
        <xdr:cNvSpPr/>
      </xdr:nvSpPr>
      <xdr:spPr>
        <a:xfrm>
          <a:off x="3175000" y="14103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156309</xdr:rowOff>
    </xdr:from>
    <xdr:ext cx="762000" cy="259045"/>
    <xdr:sp macro="" textlink="">
      <xdr:nvSpPr>
        <xdr:cNvPr id="198" name="テキスト ボックス 197"/>
        <xdr:cNvSpPr txBox="1"/>
      </xdr:nvSpPr>
      <xdr:spPr>
        <a:xfrm>
          <a:off x="2844800" y="13872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156,596</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53688</xdr:rowOff>
    </xdr:from>
    <xdr:to>
      <xdr:col>3</xdr:col>
      <xdr:colOff>279400</xdr:colOff>
      <xdr:row>82</xdr:row>
      <xdr:rowOff>60967</xdr:rowOff>
    </xdr:to>
    <xdr:cxnSp macro="">
      <xdr:nvCxnSpPr>
        <xdr:cNvPr id="199" name="直線コネクタ 198"/>
        <xdr:cNvCxnSpPr/>
      </xdr:nvCxnSpPr>
      <xdr:spPr>
        <a:xfrm flipV="1">
          <a:off x="1447800" y="14112588"/>
          <a:ext cx="889000" cy="7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169459</xdr:rowOff>
    </xdr:from>
    <xdr:to>
      <xdr:col>3</xdr:col>
      <xdr:colOff>330200</xdr:colOff>
      <xdr:row>82</xdr:row>
      <xdr:rowOff>99609</xdr:rowOff>
    </xdr:to>
    <xdr:sp macro="" textlink="">
      <xdr:nvSpPr>
        <xdr:cNvPr id="200" name="フローチャート : 判断 199"/>
        <xdr:cNvSpPr/>
      </xdr:nvSpPr>
      <xdr:spPr>
        <a:xfrm>
          <a:off x="2286000" y="14056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109786</xdr:rowOff>
    </xdr:from>
    <xdr:ext cx="762000" cy="259045"/>
    <xdr:sp macro="" textlink="">
      <xdr:nvSpPr>
        <xdr:cNvPr id="201" name="テキスト ボックス 200"/>
        <xdr:cNvSpPr txBox="1"/>
      </xdr:nvSpPr>
      <xdr:spPr>
        <a:xfrm>
          <a:off x="1955800" y="13825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146,956</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5206</xdr:rowOff>
    </xdr:from>
    <xdr:to>
      <xdr:col>2</xdr:col>
      <xdr:colOff>127000</xdr:colOff>
      <xdr:row>82</xdr:row>
      <xdr:rowOff>106806</xdr:rowOff>
    </xdr:to>
    <xdr:sp macro="" textlink="">
      <xdr:nvSpPr>
        <xdr:cNvPr id="202" name="フローチャート : 判断 201"/>
        <xdr:cNvSpPr/>
      </xdr:nvSpPr>
      <xdr:spPr>
        <a:xfrm>
          <a:off x="1397000" y="14064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116983</xdr:rowOff>
    </xdr:from>
    <xdr:ext cx="762000" cy="259045"/>
    <xdr:sp macro="" textlink="">
      <xdr:nvSpPr>
        <xdr:cNvPr id="203" name="テキスト ボックス 202"/>
        <xdr:cNvSpPr txBox="1"/>
      </xdr:nvSpPr>
      <xdr:spPr>
        <a:xfrm>
          <a:off x="1066800" y="13832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148,447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105170</xdr:rowOff>
    </xdr:from>
    <xdr:to>
      <xdr:col>7</xdr:col>
      <xdr:colOff>203200</xdr:colOff>
      <xdr:row>83</xdr:row>
      <xdr:rowOff>35320</xdr:rowOff>
    </xdr:to>
    <xdr:sp macro="" textlink="">
      <xdr:nvSpPr>
        <xdr:cNvPr id="209" name="円/楕円 208"/>
        <xdr:cNvSpPr/>
      </xdr:nvSpPr>
      <xdr:spPr>
        <a:xfrm>
          <a:off x="4902200" y="1416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77247</xdr:rowOff>
    </xdr:from>
    <xdr:ext cx="762000" cy="259045"/>
    <xdr:sp macro="" textlink="">
      <xdr:nvSpPr>
        <xdr:cNvPr id="210" name="人件費・物件費等の状況該当値テキスト"/>
        <xdr:cNvSpPr txBox="1"/>
      </xdr:nvSpPr>
      <xdr:spPr>
        <a:xfrm>
          <a:off x="5041900" y="14136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169,161</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72301</xdr:rowOff>
    </xdr:from>
    <xdr:to>
      <xdr:col>6</xdr:col>
      <xdr:colOff>50800</xdr:colOff>
      <xdr:row>83</xdr:row>
      <xdr:rowOff>2451</xdr:rowOff>
    </xdr:to>
    <xdr:sp macro="" textlink="">
      <xdr:nvSpPr>
        <xdr:cNvPr id="211" name="円/楕円 210"/>
        <xdr:cNvSpPr/>
      </xdr:nvSpPr>
      <xdr:spPr>
        <a:xfrm>
          <a:off x="4064000" y="14131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12628</xdr:rowOff>
    </xdr:from>
    <xdr:ext cx="736600" cy="259045"/>
    <xdr:sp macro="" textlink="">
      <xdr:nvSpPr>
        <xdr:cNvPr id="212" name="テキスト ボックス 211"/>
        <xdr:cNvSpPr txBox="1"/>
      </xdr:nvSpPr>
      <xdr:spPr>
        <a:xfrm>
          <a:off x="3733800" y="139000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162,350</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57606</xdr:rowOff>
    </xdr:from>
    <xdr:to>
      <xdr:col>4</xdr:col>
      <xdr:colOff>533400</xdr:colOff>
      <xdr:row>82</xdr:row>
      <xdr:rowOff>159206</xdr:rowOff>
    </xdr:to>
    <xdr:sp macro="" textlink="">
      <xdr:nvSpPr>
        <xdr:cNvPr id="213" name="円/楕円 212"/>
        <xdr:cNvSpPr/>
      </xdr:nvSpPr>
      <xdr:spPr>
        <a:xfrm>
          <a:off x="3175000" y="14116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143983</xdr:rowOff>
    </xdr:from>
    <xdr:ext cx="762000" cy="259045"/>
    <xdr:sp macro="" textlink="">
      <xdr:nvSpPr>
        <xdr:cNvPr id="214" name="テキスト ボックス 213"/>
        <xdr:cNvSpPr txBox="1"/>
      </xdr:nvSpPr>
      <xdr:spPr>
        <a:xfrm>
          <a:off x="2844800" y="14202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159,305</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2888</xdr:rowOff>
    </xdr:from>
    <xdr:to>
      <xdr:col>3</xdr:col>
      <xdr:colOff>330200</xdr:colOff>
      <xdr:row>82</xdr:row>
      <xdr:rowOff>104488</xdr:rowOff>
    </xdr:to>
    <xdr:sp macro="" textlink="">
      <xdr:nvSpPr>
        <xdr:cNvPr id="215" name="円/楕円 214"/>
        <xdr:cNvSpPr/>
      </xdr:nvSpPr>
      <xdr:spPr>
        <a:xfrm>
          <a:off x="2286000" y="1406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89265</xdr:rowOff>
    </xdr:from>
    <xdr:ext cx="762000" cy="259045"/>
    <xdr:sp macro="" textlink="">
      <xdr:nvSpPr>
        <xdr:cNvPr id="216" name="テキスト ボックス 215"/>
        <xdr:cNvSpPr txBox="1"/>
      </xdr:nvSpPr>
      <xdr:spPr>
        <a:xfrm>
          <a:off x="1955800" y="14148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147,967</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10167</xdr:rowOff>
    </xdr:from>
    <xdr:to>
      <xdr:col>2</xdr:col>
      <xdr:colOff>127000</xdr:colOff>
      <xdr:row>82</xdr:row>
      <xdr:rowOff>111767</xdr:rowOff>
    </xdr:to>
    <xdr:sp macro="" textlink="">
      <xdr:nvSpPr>
        <xdr:cNvPr id="217" name="円/楕円 216"/>
        <xdr:cNvSpPr/>
      </xdr:nvSpPr>
      <xdr:spPr>
        <a:xfrm>
          <a:off x="1397000" y="14069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96544</xdr:rowOff>
    </xdr:from>
    <xdr:ext cx="762000" cy="259045"/>
    <xdr:sp macro="" textlink="">
      <xdr:nvSpPr>
        <xdr:cNvPr id="218" name="テキスト ボックス 217"/>
        <xdr:cNvSpPr txBox="1"/>
      </xdr:nvSpPr>
      <xdr:spPr>
        <a:xfrm>
          <a:off x="1066800" y="1415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149,475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58/100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24</a:t>
          </a:r>
          <a:r>
            <a:rPr kumimoji="1" lang="ja-JP" altLang="en-US" sz="1300">
              <a:latin typeface="ＭＳ Ｐゴシック"/>
            </a:rPr>
            <a:t>年度（平成</a:t>
          </a:r>
          <a:r>
            <a:rPr kumimoji="1" lang="en-US" altLang="ja-JP" sz="1300">
              <a:latin typeface="ＭＳ Ｐゴシック"/>
            </a:rPr>
            <a:t>25</a:t>
          </a:r>
          <a:r>
            <a:rPr kumimoji="1" lang="ja-JP" altLang="en-US" sz="1300">
              <a:latin typeface="ＭＳ Ｐゴシック"/>
            </a:rPr>
            <a:t>年４月１日時点）の数値は、国家公務員の時限的な給与改定特例法による措置により、大きく増加したが、平成</a:t>
          </a:r>
          <a:r>
            <a:rPr kumimoji="1" lang="en-US" altLang="ja-JP" sz="1300">
              <a:latin typeface="ＭＳ Ｐゴシック"/>
            </a:rPr>
            <a:t>25</a:t>
          </a:r>
          <a:r>
            <a:rPr kumimoji="1" lang="ja-JP" altLang="en-US" sz="1300">
              <a:latin typeface="ＭＳ Ｐゴシック"/>
            </a:rPr>
            <a:t>年度（平成</a:t>
          </a:r>
          <a:r>
            <a:rPr kumimoji="1" lang="en-US" altLang="ja-JP" sz="1300">
              <a:latin typeface="ＭＳ Ｐゴシック"/>
            </a:rPr>
            <a:t>26</a:t>
          </a:r>
          <a:r>
            <a:rPr kumimoji="1" lang="ja-JP" altLang="en-US" sz="1300">
              <a:latin typeface="ＭＳ Ｐゴシック"/>
            </a:rPr>
            <a:t>年４月１日時点）以降は数値が改善されている状況にある。</a:t>
          </a:r>
          <a:endParaRPr kumimoji="1" lang="en-US" altLang="ja-JP" sz="1300">
            <a:latin typeface="ＭＳ Ｐゴシック"/>
          </a:endParaRPr>
        </a:p>
        <a:p>
          <a:r>
            <a:rPr kumimoji="1" lang="ja-JP" altLang="en-US" sz="1300">
              <a:latin typeface="ＭＳ Ｐゴシック"/>
            </a:rPr>
            <a:t>　今後も引き続き、退職者不補充等により人件費総額の抑制に努め、住民に理解を得られるよう給与の適正化に努める。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4" name="直線コネクタ 233"/>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5" name="テキスト ボックス 234"/>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6" name="直線コネクタ 235"/>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7" name="テキスト ボックス 236"/>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38" name="直線コネクタ 237"/>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39" name="テキスト ボックス 238"/>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0" name="直線コネクタ 239"/>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1" name="テキスト ボックス 240"/>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2" name="直線コネクタ 24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3" name="テキスト ボックス 24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3302</xdr:rowOff>
    </xdr:from>
    <xdr:to>
      <xdr:col>24</xdr:col>
      <xdr:colOff>558800</xdr:colOff>
      <xdr:row>88</xdr:row>
      <xdr:rowOff>19304</xdr:rowOff>
    </xdr:to>
    <xdr:cxnSp macro="">
      <xdr:nvCxnSpPr>
        <xdr:cNvPr id="245" name="直線コネクタ 244"/>
        <xdr:cNvCxnSpPr/>
      </xdr:nvCxnSpPr>
      <xdr:spPr>
        <a:xfrm flipV="1">
          <a:off x="17018000" y="13890752"/>
          <a:ext cx="0" cy="12161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162831</xdr:rowOff>
    </xdr:from>
    <xdr:ext cx="762000" cy="259045"/>
    <xdr:sp macro="" textlink="">
      <xdr:nvSpPr>
        <xdr:cNvPr id="246" name="給与水準   （国との比較）最小値テキスト"/>
        <xdr:cNvSpPr txBox="1"/>
      </xdr:nvSpPr>
      <xdr:spPr>
        <a:xfrm>
          <a:off x="17106900" y="15078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102.7</a:t>
          </a:r>
          <a:endParaRPr kumimoji="1" lang="ja-JP" altLang="en-US" sz="1000" b="1">
            <a:latin typeface="ＭＳ Ｐゴシック"/>
          </a:endParaRPr>
        </a:p>
      </xdr:txBody>
    </xdr:sp>
    <xdr:clientData/>
  </xdr:oneCellAnchor>
  <xdr:twoCellAnchor>
    <xdr:from>
      <xdr:col>24</xdr:col>
      <xdr:colOff>469900</xdr:colOff>
      <xdr:row>88</xdr:row>
      <xdr:rowOff>19304</xdr:rowOff>
    </xdr:from>
    <xdr:to>
      <xdr:col>24</xdr:col>
      <xdr:colOff>647700</xdr:colOff>
      <xdr:row>88</xdr:row>
      <xdr:rowOff>19304</xdr:rowOff>
    </xdr:to>
    <xdr:cxnSp macro="">
      <xdr:nvCxnSpPr>
        <xdr:cNvPr id="247" name="直線コネクタ 246"/>
        <xdr:cNvCxnSpPr/>
      </xdr:nvCxnSpPr>
      <xdr:spPr>
        <a:xfrm>
          <a:off x="16929100" y="1510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89679</xdr:rowOff>
    </xdr:from>
    <xdr:ext cx="762000" cy="259045"/>
    <xdr:sp macro="" textlink="">
      <xdr:nvSpPr>
        <xdr:cNvPr id="248" name="給与水準   （国との比較）最大値テキスト"/>
        <xdr:cNvSpPr txBox="1"/>
      </xdr:nvSpPr>
      <xdr:spPr>
        <a:xfrm>
          <a:off x="17106900" y="13634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90.1</a:t>
          </a:r>
          <a:endParaRPr kumimoji="1" lang="ja-JP" altLang="en-US" sz="1000" b="1">
            <a:latin typeface="ＭＳ Ｐゴシック"/>
          </a:endParaRPr>
        </a:p>
      </xdr:txBody>
    </xdr:sp>
    <xdr:clientData/>
  </xdr:oneCellAnchor>
  <xdr:twoCellAnchor>
    <xdr:from>
      <xdr:col>24</xdr:col>
      <xdr:colOff>469900</xdr:colOff>
      <xdr:row>81</xdr:row>
      <xdr:rowOff>3302</xdr:rowOff>
    </xdr:from>
    <xdr:to>
      <xdr:col>24</xdr:col>
      <xdr:colOff>647700</xdr:colOff>
      <xdr:row>81</xdr:row>
      <xdr:rowOff>3302</xdr:rowOff>
    </xdr:to>
    <xdr:cxnSp macro="">
      <xdr:nvCxnSpPr>
        <xdr:cNvPr id="249" name="直線コネクタ 248"/>
        <xdr:cNvCxnSpPr/>
      </xdr:nvCxnSpPr>
      <xdr:spPr>
        <a:xfrm>
          <a:off x="16929100" y="13890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145287</xdr:rowOff>
    </xdr:from>
    <xdr:to>
      <xdr:col>24</xdr:col>
      <xdr:colOff>558800</xdr:colOff>
      <xdr:row>85</xdr:row>
      <xdr:rowOff>89663</xdr:rowOff>
    </xdr:to>
    <xdr:cxnSp macro="">
      <xdr:nvCxnSpPr>
        <xdr:cNvPr id="250" name="直線コネクタ 249"/>
        <xdr:cNvCxnSpPr/>
      </xdr:nvCxnSpPr>
      <xdr:spPr>
        <a:xfrm>
          <a:off x="16179800" y="14547087"/>
          <a:ext cx="838200" cy="115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149623</xdr:rowOff>
    </xdr:from>
    <xdr:ext cx="762000" cy="259045"/>
    <xdr:sp macro="" textlink="">
      <xdr:nvSpPr>
        <xdr:cNvPr id="251" name="給与水準   （国との比較）平均値テキスト"/>
        <xdr:cNvSpPr txBox="1"/>
      </xdr:nvSpPr>
      <xdr:spPr>
        <a:xfrm>
          <a:off x="17106900" y="14379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97.3</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133096</xdr:rowOff>
    </xdr:from>
    <xdr:to>
      <xdr:col>24</xdr:col>
      <xdr:colOff>609600</xdr:colOff>
      <xdr:row>85</xdr:row>
      <xdr:rowOff>63246</xdr:rowOff>
    </xdr:to>
    <xdr:sp macro="" textlink="">
      <xdr:nvSpPr>
        <xdr:cNvPr id="252" name="フローチャート : 判断 251"/>
        <xdr:cNvSpPr/>
      </xdr:nvSpPr>
      <xdr:spPr>
        <a:xfrm>
          <a:off x="16967200" y="1453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145287</xdr:rowOff>
    </xdr:from>
    <xdr:to>
      <xdr:col>23</xdr:col>
      <xdr:colOff>406400</xdr:colOff>
      <xdr:row>84</xdr:row>
      <xdr:rowOff>164592</xdr:rowOff>
    </xdr:to>
    <xdr:cxnSp macro="">
      <xdr:nvCxnSpPr>
        <xdr:cNvPr id="253" name="直線コネクタ 252"/>
        <xdr:cNvCxnSpPr/>
      </xdr:nvCxnSpPr>
      <xdr:spPr>
        <a:xfrm flipV="1">
          <a:off x="15290800" y="14547087"/>
          <a:ext cx="889000" cy="19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169418</xdr:rowOff>
    </xdr:from>
    <xdr:to>
      <xdr:col>23</xdr:col>
      <xdr:colOff>457200</xdr:colOff>
      <xdr:row>84</xdr:row>
      <xdr:rowOff>99568</xdr:rowOff>
    </xdr:to>
    <xdr:sp macro="" textlink="">
      <xdr:nvSpPr>
        <xdr:cNvPr id="254" name="フローチャート : 判断 253"/>
        <xdr:cNvSpPr/>
      </xdr:nvSpPr>
      <xdr:spPr>
        <a:xfrm>
          <a:off x="16129000" y="1439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109745</xdr:rowOff>
    </xdr:from>
    <xdr:ext cx="736600" cy="259045"/>
    <xdr:sp macro="" textlink="">
      <xdr:nvSpPr>
        <xdr:cNvPr id="255" name="テキスト ボックス 254"/>
        <xdr:cNvSpPr txBox="1"/>
      </xdr:nvSpPr>
      <xdr:spPr>
        <a:xfrm>
          <a:off x="15798800" y="14168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95.9</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164592</xdr:rowOff>
    </xdr:from>
    <xdr:to>
      <xdr:col>22</xdr:col>
      <xdr:colOff>203200</xdr:colOff>
      <xdr:row>85</xdr:row>
      <xdr:rowOff>12446</xdr:rowOff>
    </xdr:to>
    <xdr:cxnSp macro="">
      <xdr:nvCxnSpPr>
        <xdr:cNvPr id="256" name="直線コネクタ 255"/>
        <xdr:cNvCxnSpPr/>
      </xdr:nvCxnSpPr>
      <xdr:spPr>
        <a:xfrm flipV="1">
          <a:off x="14401800" y="1456639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72898</xdr:rowOff>
    </xdr:from>
    <xdr:to>
      <xdr:col>22</xdr:col>
      <xdr:colOff>254000</xdr:colOff>
      <xdr:row>84</xdr:row>
      <xdr:rowOff>3048</xdr:rowOff>
    </xdr:to>
    <xdr:sp macro="" textlink="">
      <xdr:nvSpPr>
        <xdr:cNvPr id="257" name="フローチャート : 判断 256"/>
        <xdr:cNvSpPr/>
      </xdr:nvSpPr>
      <xdr:spPr>
        <a:xfrm>
          <a:off x="15240000" y="14303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13225</xdr:rowOff>
    </xdr:from>
    <xdr:ext cx="762000" cy="259045"/>
    <xdr:sp macro="" textlink="">
      <xdr:nvSpPr>
        <xdr:cNvPr id="258" name="テキスト ボックス 257"/>
        <xdr:cNvSpPr txBox="1"/>
      </xdr:nvSpPr>
      <xdr:spPr>
        <a:xfrm>
          <a:off x="14909800" y="1407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12446</xdr:rowOff>
    </xdr:from>
    <xdr:to>
      <xdr:col>21</xdr:col>
      <xdr:colOff>0</xdr:colOff>
      <xdr:row>89</xdr:row>
      <xdr:rowOff>147065</xdr:rowOff>
    </xdr:to>
    <xdr:cxnSp macro="">
      <xdr:nvCxnSpPr>
        <xdr:cNvPr id="259" name="直線コネクタ 258"/>
        <xdr:cNvCxnSpPr/>
      </xdr:nvCxnSpPr>
      <xdr:spPr>
        <a:xfrm flipV="1">
          <a:off x="13512800" y="14585696"/>
          <a:ext cx="889000" cy="820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72898</xdr:rowOff>
    </xdr:from>
    <xdr:to>
      <xdr:col>21</xdr:col>
      <xdr:colOff>50800</xdr:colOff>
      <xdr:row>84</xdr:row>
      <xdr:rowOff>3048</xdr:rowOff>
    </xdr:to>
    <xdr:sp macro="" textlink="">
      <xdr:nvSpPr>
        <xdr:cNvPr id="260" name="フローチャート : 判断 259"/>
        <xdr:cNvSpPr/>
      </xdr:nvSpPr>
      <xdr:spPr>
        <a:xfrm>
          <a:off x="14351000" y="14303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13225</xdr:rowOff>
    </xdr:from>
    <xdr:ext cx="762000" cy="259045"/>
    <xdr:sp macro="" textlink="">
      <xdr:nvSpPr>
        <xdr:cNvPr id="261" name="テキスト ボックス 260"/>
        <xdr:cNvSpPr txBox="1"/>
      </xdr:nvSpPr>
      <xdr:spPr>
        <a:xfrm>
          <a:off x="14020800" y="1407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139954</xdr:rowOff>
    </xdr:from>
    <xdr:to>
      <xdr:col>19</xdr:col>
      <xdr:colOff>533400</xdr:colOff>
      <xdr:row>88</xdr:row>
      <xdr:rowOff>70104</xdr:rowOff>
    </xdr:to>
    <xdr:sp macro="" textlink="">
      <xdr:nvSpPr>
        <xdr:cNvPr id="262" name="フローチャート : 判断 261"/>
        <xdr:cNvSpPr/>
      </xdr:nvSpPr>
      <xdr:spPr>
        <a:xfrm>
          <a:off x="13462000" y="15056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80281</xdr:rowOff>
    </xdr:from>
    <xdr:ext cx="762000" cy="259045"/>
    <xdr:sp macro="" textlink="">
      <xdr:nvSpPr>
        <xdr:cNvPr id="263" name="テキスト ボックス 262"/>
        <xdr:cNvSpPr txBox="1"/>
      </xdr:nvSpPr>
      <xdr:spPr>
        <a:xfrm>
          <a:off x="13131800" y="1482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4" name="テキスト ボックス 26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5" name="テキスト ボックス 26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6" name="テキスト ボックス 26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7" name="テキスト ボックス 26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8" name="テキスト ボックス 26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38863</xdr:rowOff>
    </xdr:from>
    <xdr:to>
      <xdr:col>24</xdr:col>
      <xdr:colOff>609600</xdr:colOff>
      <xdr:row>85</xdr:row>
      <xdr:rowOff>140463</xdr:rowOff>
    </xdr:to>
    <xdr:sp macro="" textlink="">
      <xdr:nvSpPr>
        <xdr:cNvPr id="269" name="円/楕円 268"/>
        <xdr:cNvSpPr/>
      </xdr:nvSpPr>
      <xdr:spPr>
        <a:xfrm>
          <a:off x="16967200" y="1461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10940</xdr:rowOff>
    </xdr:from>
    <xdr:ext cx="762000" cy="259045"/>
    <xdr:sp macro="" textlink="">
      <xdr:nvSpPr>
        <xdr:cNvPr id="270" name="給与水準   （国との比較）該当値テキスト"/>
        <xdr:cNvSpPr txBox="1"/>
      </xdr:nvSpPr>
      <xdr:spPr>
        <a:xfrm>
          <a:off x="17106900" y="1458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98.1</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94487</xdr:rowOff>
    </xdr:from>
    <xdr:to>
      <xdr:col>23</xdr:col>
      <xdr:colOff>457200</xdr:colOff>
      <xdr:row>85</xdr:row>
      <xdr:rowOff>24637</xdr:rowOff>
    </xdr:to>
    <xdr:sp macro="" textlink="">
      <xdr:nvSpPr>
        <xdr:cNvPr id="271" name="円/楕円 270"/>
        <xdr:cNvSpPr/>
      </xdr:nvSpPr>
      <xdr:spPr>
        <a:xfrm>
          <a:off x="16129000" y="14496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9414</xdr:rowOff>
    </xdr:from>
    <xdr:ext cx="736600" cy="259045"/>
    <xdr:sp macro="" textlink="">
      <xdr:nvSpPr>
        <xdr:cNvPr id="272" name="テキスト ボックス 271"/>
        <xdr:cNvSpPr txBox="1"/>
      </xdr:nvSpPr>
      <xdr:spPr>
        <a:xfrm>
          <a:off x="15798800" y="14582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113792</xdr:rowOff>
    </xdr:from>
    <xdr:to>
      <xdr:col>22</xdr:col>
      <xdr:colOff>254000</xdr:colOff>
      <xdr:row>85</xdr:row>
      <xdr:rowOff>43942</xdr:rowOff>
    </xdr:to>
    <xdr:sp macro="" textlink="">
      <xdr:nvSpPr>
        <xdr:cNvPr id="273" name="円/楕円 272"/>
        <xdr:cNvSpPr/>
      </xdr:nvSpPr>
      <xdr:spPr>
        <a:xfrm>
          <a:off x="15240000" y="1451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28719</xdr:rowOff>
    </xdr:from>
    <xdr:ext cx="762000" cy="259045"/>
    <xdr:sp macro="" textlink="">
      <xdr:nvSpPr>
        <xdr:cNvPr id="274" name="テキスト ボックス 273"/>
        <xdr:cNvSpPr txBox="1"/>
      </xdr:nvSpPr>
      <xdr:spPr>
        <a:xfrm>
          <a:off x="14909800" y="14601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97.1</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133096</xdr:rowOff>
    </xdr:from>
    <xdr:to>
      <xdr:col>21</xdr:col>
      <xdr:colOff>50800</xdr:colOff>
      <xdr:row>85</xdr:row>
      <xdr:rowOff>63246</xdr:rowOff>
    </xdr:to>
    <xdr:sp macro="" textlink="">
      <xdr:nvSpPr>
        <xdr:cNvPr id="275" name="円/楕円 274"/>
        <xdr:cNvSpPr/>
      </xdr:nvSpPr>
      <xdr:spPr>
        <a:xfrm>
          <a:off x="14351000" y="1453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48023</xdr:rowOff>
    </xdr:from>
    <xdr:ext cx="762000" cy="259045"/>
    <xdr:sp macro="" textlink="">
      <xdr:nvSpPr>
        <xdr:cNvPr id="276" name="テキスト ボックス 275"/>
        <xdr:cNvSpPr txBox="1"/>
      </xdr:nvSpPr>
      <xdr:spPr>
        <a:xfrm>
          <a:off x="14020800" y="1462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97.3</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96265</xdr:rowOff>
    </xdr:from>
    <xdr:to>
      <xdr:col>19</xdr:col>
      <xdr:colOff>533400</xdr:colOff>
      <xdr:row>90</xdr:row>
      <xdr:rowOff>26415</xdr:rowOff>
    </xdr:to>
    <xdr:sp macro="" textlink="">
      <xdr:nvSpPr>
        <xdr:cNvPr id="277" name="円/楕円 276"/>
        <xdr:cNvSpPr/>
      </xdr:nvSpPr>
      <xdr:spPr>
        <a:xfrm>
          <a:off x="13462000" y="1535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11192</xdr:rowOff>
    </xdr:from>
    <xdr:ext cx="762000" cy="259045"/>
    <xdr:sp macro="" textlink="">
      <xdr:nvSpPr>
        <xdr:cNvPr id="278" name="テキスト ボックス 277"/>
        <xdr:cNvSpPr txBox="1"/>
      </xdr:nvSpPr>
      <xdr:spPr>
        <a:xfrm>
          <a:off x="13131800" y="15441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9" name="正方形/長方形 27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0" name="テキスト ボックス 27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1" name="テキスト ボックス 28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[8.18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2" name="正方形/長方形 28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3" name="正方形/長方形 28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87/100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4" name="正方形/長方形 28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5" name="正方形/長方形 28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6" name="正方形/長方形 28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7" name="正方形/長方形 28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8" name="正方形/長方形 28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9" name="正方形/長方形 28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0" name="正方形/長方形 28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1" name="テキスト ボックス 29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退職者不補充等による職員数の減少等により、一定の効果が見えてきたところである。今後においても、定員適正化計画に基づき、行政組織のスリム化に努める。</a:t>
          </a:r>
        </a:p>
      </xdr:txBody>
    </xdr:sp>
    <xdr:clientData/>
  </xdr:twoCellAnchor>
  <xdr:oneCellAnchor>
    <xdr:from>
      <xdr:col>18</xdr:col>
      <xdr:colOff>444500</xdr:colOff>
      <xdr:row>54</xdr:row>
      <xdr:rowOff>139700</xdr:rowOff>
    </xdr:from>
    <xdr:ext cx="349839" cy="225703"/>
    <xdr:sp macro="" textlink="">
      <xdr:nvSpPr>
        <xdr:cNvPr id="292" name="テキスト ボックス 29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3" name="直線コネクタ 29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4" name="テキスト ボックス 29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5" name="直線コネクタ 294"/>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6" name="テキスト ボックス 295"/>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7" name="直線コネクタ 296"/>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8" name="テキスト ボックス 297"/>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299" name="直線コネクタ 298"/>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0" name="テキスト ボックス 299"/>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1" name="直線コネクタ 300"/>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2" name="テキスト ボックス 301"/>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3" name="直線コネクタ 302"/>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4" name="テキスト ボックス 303"/>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5" name="直線コネクタ 304"/>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6" name="テキスト ボックス 305"/>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8" name="テキスト ボックス 30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134710</xdr:rowOff>
    </xdr:from>
    <xdr:to>
      <xdr:col>24</xdr:col>
      <xdr:colOff>558800</xdr:colOff>
      <xdr:row>67</xdr:row>
      <xdr:rowOff>121376</xdr:rowOff>
    </xdr:to>
    <xdr:cxnSp macro="">
      <xdr:nvCxnSpPr>
        <xdr:cNvPr id="310" name="直線コネクタ 309"/>
        <xdr:cNvCxnSpPr/>
      </xdr:nvCxnSpPr>
      <xdr:spPr>
        <a:xfrm flipV="1">
          <a:off x="17018000" y="9907360"/>
          <a:ext cx="0" cy="17011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93453</xdr:rowOff>
    </xdr:from>
    <xdr:ext cx="762000" cy="259045"/>
    <xdr:sp macro="" textlink="">
      <xdr:nvSpPr>
        <xdr:cNvPr id="311" name="定員管理の状況最小値テキスト"/>
        <xdr:cNvSpPr txBox="1"/>
      </xdr:nvSpPr>
      <xdr:spPr>
        <a:xfrm>
          <a:off x="17106900" y="11580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13.72</a:t>
          </a:r>
          <a:endParaRPr kumimoji="1" lang="ja-JP" altLang="en-US" sz="1000" b="1">
            <a:latin typeface="ＭＳ Ｐゴシック"/>
          </a:endParaRPr>
        </a:p>
      </xdr:txBody>
    </xdr:sp>
    <xdr:clientData/>
  </xdr:oneCellAnchor>
  <xdr:twoCellAnchor>
    <xdr:from>
      <xdr:col>24</xdr:col>
      <xdr:colOff>469900</xdr:colOff>
      <xdr:row>67</xdr:row>
      <xdr:rowOff>121376</xdr:rowOff>
    </xdr:from>
    <xdr:to>
      <xdr:col>24</xdr:col>
      <xdr:colOff>647700</xdr:colOff>
      <xdr:row>67</xdr:row>
      <xdr:rowOff>121376</xdr:rowOff>
    </xdr:to>
    <xdr:cxnSp macro="">
      <xdr:nvCxnSpPr>
        <xdr:cNvPr id="312" name="直線コネクタ 311"/>
        <xdr:cNvCxnSpPr/>
      </xdr:nvCxnSpPr>
      <xdr:spPr>
        <a:xfrm>
          <a:off x="16929100" y="11608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49637</xdr:rowOff>
    </xdr:from>
    <xdr:ext cx="762000" cy="259045"/>
    <xdr:sp macro="" textlink="">
      <xdr:nvSpPr>
        <xdr:cNvPr id="313" name="定員管理の状況最大値テキスト"/>
        <xdr:cNvSpPr txBox="1"/>
      </xdr:nvSpPr>
      <xdr:spPr>
        <a:xfrm>
          <a:off x="17106900" y="965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24</xdr:col>
      <xdr:colOff>469900</xdr:colOff>
      <xdr:row>57</xdr:row>
      <xdr:rowOff>134710</xdr:rowOff>
    </xdr:from>
    <xdr:to>
      <xdr:col>24</xdr:col>
      <xdr:colOff>647700</xdr:colOff>
      <xdr:row>57</xdr:row>
      <xdr:rowOff>134710</xdr:rowOff>
    </xdr:to>
    <xdr:cxnSp macro="">
      <xdr:nvCxnSpPr>
        <xdr:cNvPr id="314" name="直線コネクタ 313"/>
        <xdr:cNvCxnSpPr/>
      </xdr:nvCxnSpPr>
      <xdr:spPr>
        <a:xfrm>
          <a:off x="16929100" y="9907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3084</xdr:rowOff>
    </xdr:from>
    <xdr:to>
      <xdr:col>24</xdr:col>
      <xdr:colOff>558800</xdr:colOff>
      <xdr:row>62</xdr:row>
      <xdr:rowOff>23767</xdr:rowOff>
    </xdr:to>
    <xdr:cxnSp macro="">
      <xdr:nvCxnSpPr>
        <xdr:cNvPr id="315" name="直線コネクタ 314"/>
        <xdr:cNvCxnSpPr/>
      </xdr:nvCxnSpPr>
      <xdr:spPr>
        <a:xfrm>
          <a:off x="16179800" y="10632984"/>
          <a:ext cx="8382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29046</xdr:rowOff>
    </xdr:from>
    <xdr:ext cx="762000" cy="259045"/>
    <xdr:sp macro="" textlink="">
      <xdr:nvSpPr>
        <xdr:cNvPr id="316" name="定員管理の状況平均値テキスト"/>
        <xdr:cNvSpPr txBox="1"/>
      </xdr:nvSpPr>
      <xdr:spPr>
        <a:xfrm>
          <a:off x="17106900" y="101445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12519</xdr:rowOff>
    </xdr:from>
    <xdr:to>
      <xdr:col>24</xdr:col>
      <xdr:colOff>609600</xdr:colOff>
      <xdr:row>60</xdr:row>
      <xdr:rowOff>114119</xdr:rowOff>
    </xdr:to>
    <xdr:sp macro="" textlink="">
      <xdr:nvSpPr>
        <xdr:cNvPr id="317" name="フローチャート : 判断 316"/>
        <xdr:cNvSpPr/>
      </xdr:nvSpPr>
      <xdr:spPr>
        <a:xfrm>
          <a:off x="169672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131445</xdr:rowOff>
    </xdr:from>
    <xdr:to>
      <xdr:col>23</xdr:col>
      <xdr:colOff>406400</xdr:colOff>
      <xdr:row>62</xdr:row>
      <xdr:rowOff>3084</xdr:rowOff>
    </xdr:to>
    <xdr:cxnSp macro="">
      <xdr:nvCxnSpPr>
        <xdr:cNvPr id="318" name="直線コネクタ 317"/>
        <xdr:cNvCxnSpPr/>
      </xdr:nvCxnSpPr>
      <xdr:spPr>
        <a:xfrm>
          <a:off x="15290800" y="10589895"/>
          <a:ext cx="889000" cy="43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64</xdr:row>
      <xdr:rowOff>74749</xdr:rowOff>
    </xdr:from>
    <xdr:to>
      <xdr:col>23</xdr:col>
      <xdr:colOff>457200</xdr:colOff>
      <xdr:row>65</xdr:row>
      <xdr:rowOff>4899</xdr:rowOff>
    </xdr:to>
    <xdr:sp macro="" textlink="">
      <xdr:nvSpPr>
        <xdr:cNvPr id="319" name="フローチャート : 判断 318"/>
        <xdr:cNvSpPr/>
      </xdr:nvSpPr>
      <xdr:spPr>
        <a:xfrm>
          <a:off x="16129000" y="11047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161126</xdr:rowOff>
    </xdr:from>
    <xdr:ext cx="736600" cy="259045"/>
    <xdr:sp macro="" textlink="">
      <xdr:nvSpPr>
        <xdr:cNvPr id="320" name="テキスト ボックス 319"/>
        <xdr:cNvSpPr txBox="1"/>
      </xdr:nvSpPr>
      <xdr:spPr>
        <a:xfrm>
          <a:off x="15798800" y="111339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10.76</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110762</xdr:rowOff>
    </xdr:from>
    <xdr:to>
      <xdr:col>22</xdr:col>
      <xdr:colOff>203200</xdr:colOff>
      <xdr:row>61</xdr:row>
      <xdr:rowOff>131445</xdr:rowOff>
    </xdr:to>
    <xdr:cxnSp macro="">
      <xdr:nvCxnSpPr>
        <xdr:cNvPr id="321" name="直線コネクタ 320"/>
        <xdr:cNvCxnSpPr/>
      </xdr:nvCxnSpPr>
      <xdr:spPr>
        <a:xfrm>
          <a:off x="14401800" y="10569212"/>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63</xdr:row>
      <xdr:rowOff>134166</xdr:rowOff>
    </xdr:from>
    <xdr:to>
      <xdr:col>22</xdr:col>
      <xdr:colOff>254000</xdr:colOff>
      <xdr:row>64</xdr:row>
      <xdr:rowOff>64316</xdr:rowOff>
    </xdr:to>
    <xdr:sp macro="" textlink="">
      <xdr:nvSpPr>
        <xdr:cNvPr id="322" name="フローチャート : 判断 321"/>
        <xdr:cNvSpPr/>
      </xdr:nvSpPr>
      <xdr:spPr>
        <a:xfrm>
          <a:off x="15240000" y="10935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64</xdr:row>
      <xdr:rowOff>49093</xdr:rowOff>
    </xdr:from>
    <xdr:ext cx="762000" cy="259045"/>
    <xdr:sp macro="" textlink="">
      <xdr:nvSpPr>
        <xdr:cNvPr id="323" name="テキスト ボックス 322"/>
        <xdr:cNvSpPr txBox="1"/>
      </xdr:nvSpPr>
      <xdr:spPr>
        <a:xfrm>
          <a:off x="14909800" y="11021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10.11</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110762</xdr:rowOff>
    </xdr:from>
    <xdr:to>
      <xdr:col>21</xdr:col>
      <xdr:colOff>0</xdr:colOff>
      <xdr:row>61</xdr:row>
      <xdr:rowOff>119380</xdr:rowOff>
    </xdr:to>
    <xdr:cxnSp macro="">
      <xdr:nvCxnSpPr>
        <xdr:cNvPr id="324" name="直線コネクタ 323"/>
        <xdr:cNvCxnSpPr/>
      </xdr:nvCxnSpPr>
      <xdr:spPr>
        <a:xfrm flipV="1">
          <a:off x="13512800" y="10569212"/>
          <a:ext cx="8890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63</xdr:row>
      <xdr:rowOff>130719</xdr:rowOff>
    </xdr:from>
    <xdr:to>
      <xdr:col>21</xdr:col>
      <xdr:colOff>50800</xdr:colOff>
      <xdr:row>64</xdr:row>
      <xdr:rowOff>60869</xdr:rowOff>
    </xdr:to>
    <xdr:sp macro="" textlink="">
      <xdr:nvSpPr>
        <xdr:cNvPr id="325" name="フローチャート : 判断 324"/>
        <xdr:cNvSpPr/>
      </xdr:nvSpPr>
      <xdr:spPr>
        <a:xfrm>
          <a:off x="14351000" y="10932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64</xdr:row>
      <xdr:rowOff>45646</xdr:rowOff>
    </xdr:from>
    <xdr:ext cx="762000" cy="259045"/>
    <xdr:sp macro="" textlink="">
      <xdr:nvSpPr>
        <xdr:cNvPr id="326" name="テキスト ボックス 325"/>
        <xdr:cNvSpPr txBox="1"/>
      </xdr:nvSpPr>
      <xdr:spPr>
        <a:xfrm>
          <a:off x="14020800" y="11018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twoCellAnchor>
    <xdr:from>
      <xdr:col>19</xdr:col>
      <xdr:colOff>431800</xdr:colOff>
      <xdr:row>63</xdr:row>
      <xdr:rowOff>139337</xdr:rowOff>
    </xdr:from>
    <xdr:to>
      <xdr:col>19</xdr:col>
      <xdr:colOff>533400</xdr:colOff>
      <xdr:row>64</xdr:row>
      <xdr:rowOff>69487</xdr:rowOff>
    </xdr:to>
    <xdr:sp macro="" textlink="">
      <xdr:nvSpPr>
        <xdr:cNvPr id="327" name="フローチャート : 判断 326"/>
        <xdr:cNvSpPr/>
      </xdr:nvSpPr>
      <xdr:spPr>
        <a:xfrm>
          <a:off x="13462000" y="10940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64</xdr:row>
      <xdr:rowOff>54264</xdr:rowOff>
    </xdr:from>
    <xdr:ext cx="762000" cy="259045"/>
    <xdr:sp macro="" textlink="">
      <xdr:nvSpPr>
        <xdr:cNvPr id="328" name="テキスト ボックス 327"/>
        <xdr:cNvSpPr txBox="1"/>
      </xdr:nvSpPr>
      <xdr:spPr>
        <a:xfrm>
          <a:off x="13131800" y="1102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144417</xdr:rowOff>
    </xdr:from>
    <xdr:to>
      <xdr:col>24</xdr:col>
      <xdr:colOff>609600</xdr:colOff>
      <xdr:row>62</xdr:row>
      <xdr:rowOff>74567</xdr:rowOff>
    </xdr:to>
    <xdr:sp macro="" textlink="">
      <xdr:nvSpPr>
        <xdr:cNvPr id="334" name="円/楕円 333"/>
        <xdr:cNvSpPr/>
      </xdr:nvSpPr>
      <xdr:spPr>
        <a:xfrm>
          <a:off x="16967200" y="10602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116494</xdr:rowOff>
    </xdr:from>
    <xdr:ext cx="762000" cy="259045"/>
    <xdr:sp macro="" textlink="">
      <xdr:nvSpPr>
        <xdr:cNvPr id="335" name="定員管理の状況該当値テキスト"/>
        <xdr:cNvSpPr txBox="1"/>
      </xdr:nvSpPr>
      <xdr:spPr>
        <a:xfrm>
          <a:off x="17106900" y="1057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8.18</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123734</xdr:rowOff>
    </xdr:from>
    <xdr:to>
      <xdr:col>23</xdr:col>
      <xdr:colOff>457200</xdr:colOff>
      <xdr:row>62</xdr:row>
      <xdr:rowOff>53884</xdr:rowOff>
    </xdr:to>
    <xdr:sp macro="" textlink="">
      <xdr:nvSpPr>
        <xdr:cNvPr id="336" name="円/楕円 335"/>
        <xdr:cNvSpPr/>
      </xdr:nvSpPr>
      <xdr:spPr>
        <a:xfrm>
          <a:off x="16129000" y="10582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64061</xdr:rowOff>
    </xdr:from>
    <xdr:ext cx="736600" cy="259045"/>
    <xdr:sp macro="" textlink="">
      <xdr:nvSpPr>
        <xdr:cNvPr id="337" name="テキスト ボックス 336"/>
        <xdr:cNvSpPr txBox="1"/>
      </xdr:nvSpPr>
      <xdr:spPr>
        <a:xfrm>
          <a:off x="15798800" y="10351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8.06</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80645</xdr:rowOff>
    </xdr:from>
    <xdr:to>
      <xdr:col>22</xdr:col>
      <xdr:colOff>254000</xdr:colOff>
      <xdr:row>62</xdr:row>
      <xdr:rowOff>10795</xdr:rowOff>
    </xdr:to>
    <xdr:sp macro="" textlink="">
      <xdr:nvSpPr>
        <xdr:cNvPr id="338" name="円/楕円 337"/>
        <xdr:cNvSpPr/>
      </xdr:nvSpPr>
      <xdr:spPr>
        <a:xfrm>
          <a:off x="15240000" y="1053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20972</xdr:rowOff>
    </xdr:from>
    <xdr:ext cx="762000" cy="259045"/>
    <xdr:sp macro="" textlink="">
      <xdr:nvSpPr>
        <xdr:cNvPr id="339" name="テキスト ボックス 338"/>
        <xdr:cNvSpPr txBox="1"/>
      </xdr:nvSpPr>
      <xdr:spPr>
        <a:xfrm>
          <a:off x="14909800" y="10307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7.81</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59962</xdr:rowOff>
    </xdr:from>
    <xdr:to>
      <xdr:col>21</xdr:col>
      <xdr:colOff>50800</xdr:colOff>
      <xdr:row>61</xdr:row>
      <xdr:rowOff>161562</xdr:rowOff>
    </xdr:to>
    <xdr:sp macro="" textlink="">
      <xdr:nvSpPr>
        <xdr:cNvPr id="340" name="円/楕円 339"/>
        <xdr:cNvSpPr/>
      </xdr:nvSpPr>
      <xdr:spPr>
        <a:xfrm>
          <a:off x="14351000" y="10518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289</xdr:rowOff>
    </xdr:from>
    <xdr:ext cx="762000" cy="259045"/>
    <xdr:sp macro="" textlink="">
      <xdr:nvSpPr>
        <xdr:cNvPr id="341" name="テキスト ボックス 340"/>
        <xdr:cNvSpPr txBox="1"/>
      </xdr:nvSpPr>
      <xdr:spPr>
        <a:xfrm>
          <a:off x="14020800" y="10287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7.69</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68580</xdr:rowOff>
    </xdr:from>
    <xdr:to>
      <xdr:col>19</xdr:col>
      <xdr:colOff>533400</xdr:colOff>
      <xdr:row>61</xdr:row>
      <xdr:rowOff>170180</xdr:rowOff>
    </xdr:to>
    <xdr:sp macro="" textlink="">
      <xdr:nvSpPr>
        <xdr:cNvPr id="342" name="円/楕円 341"/>
        <xdr:cNvSpPr/>
      </xdr:nvSpPr>
      <xdr:spPr>
        <a:xfrm>
          <a:off x="134620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8907</xdr:rowOff>
    </xdr:from>
    <xdr:ext cx="762000" cy="259045"/>
    <xdr:sp macro="" textlink="">
      <xdr:nvSpPr>
        <xdr:cNvPr id="343" name="テキスト ボックス 342"/>
        <xdr:cNvSpPr txBox="1"/>
      </xdr:nvSpPr>
      <xdr:spPr>
        <a:xfrm>
          <a:off x="13131800" y="1029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94/100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類似団体平均と比較して数値が高い要因としては、平成７年度に実施した開基</a:t>
          </a:r>
          <a:r>
            <a:rPr kumimoji="1" lang="en-US" altLang="ja-JP" sz="1300">
              <a:latin typeface="ＭＳ Ｐゴシック"/>
            </a:rPr>
            <a:t>100</a:t>
          </a:r>
          <a:r>
            <a:rPr kumimoji="1" lang="ja-JP" altLang="en-US" sz="1300">
              <a:latin typeface="ＭＳ Ｐゴシック"/>
            </a:rPr>
            <a:t>年事業の借入が多額であったこと、下水道事業に対し多額の繰出しを行っていること等が挙げられる。数値の改善策として、公債費負担適正化計画で普通建設事業に係る起債の借入を抑制、また公的資金及び縁故資金の繰上償還を実施しており、近年は徐々に数値は改善されている。</a:t>
          </a:r>
          <a:endParaRPr kumimoji="1" lang="en-US" altLang="ja-JP" sz="1300">
            <a:latin typeface="ＭＳ Ｐゴシック"/>
          </a:endParaRPr>
        </a:p>
        <a:p>
          <a:r>
            <a:rPr kumimoji="1" lang="ja-JP" altLang="en-US" sz="1300">
              <a:latin typeface="ＭＳ Ｐゴシック"/>
            </a:rPr>
            <a:t>　今後についても起債の借入額の抑制を進め、可能な限り交付税措置の大きい起債を充当し、引き続き数値の改善に努める。</a:t>
          </a:r>
        </a:p>
      </xdr:txBody>
    </xdr:sp>
    <xdr:clientData/>
  </xdr:twoCellAnchor>
  <xdr:oneCellAnchor>
    <xdr:from>
      <xdr:col>18</xdr:col>
      <xdr:colOff>444500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0" name="直線コネクタ 359"/>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1" name="テキスト ボックス 360"/>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2" name="直線コネクタ 361"/>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3" name="テキスト ボックス 362"/>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6" name="直線コネクタ 365"/>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7" name="テキスト ボックス 366"/>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68" name="直線コネクタ 367"/>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69" name="テキスト ボックス 368"/>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123613</xdr:rowOff>
    </xdr:from>
    <xdr:to>
      <xdr:col>24</xdr:col>
      <xdr:colOff>558800</xdr:colOff>
      <xdr:row>43</xdr:row>
      <xdr:rowOff>6773</xdr:rowOff>
    </xdr:to>
    <xdr:cxnSp macro="">
      <xdr:nvCxnSpPr>
        <xdr:cNvPr id="372" name="直線コネクタ 371"/>
        <xdr:cNvCxnSpPr/>
      </xdr:nvCxnSpPr>
      <xdr:spPr>
        <a:xfrm flipV="1">
          <a:off x="17018000" y="6124363"/>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42</xdr:row>
      <xdr:rowOff>150300</xdr:rowOff>
    </xdr:from>
    <xdr:ext cx="762000" cy="259045"/>
    <xdr:sp macro="" textlink="">
      <xdr:nvSpPr>
        <xdr:cNvPr id="373" name="公債費負担の状況最小値テキスト"/>
        <xdr:cNvSpPr txBox="1"/>
      </xdr:nvSpPr>
      <xdr:spPr>
        <a:xfrm>
          <a:off x="17106900" y="7351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24</xdr:col>
      <xdr:colOff>469900</xdr:colOff>
      <xdr:row>43</xdr:row>
      <xdr:rowOff>6773</xdr:rowOff>
    </xdr:from>
    <xdr:to>
      <xdr:col>24</xdr:col>
      <xdr:colOff>647700</xdr:colOff>
      <xdr:row>43</xdr:row>
      <xdr:rowOff>6773</xdr:rowOff>
    </xdr:to>
    <xdr:cxnSp macro="">
      <xdr:nvCxnSpPr>
        <xdr:cNvPr id="374" name="直線コネクタ 373"/>
        <xdr:cNvCxnSpPr/>
      </xdr:nvCxnSpPr>
      <xdr:spPr>
        <a:xfrm>
          <a:off x="16929100" y="7379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38540</xdr:rowOff>
    </xdr:from>
    <xdr:ext cx="762000" cy="259045"/>
    <xdr:sp macro="" textlink="">
      <xdr:nvSpPr>
        <xdr:cNvPr id="375" name="公債費負担の状況最大値テキスト"/>
        <xdr:cNvSpPr txBox="1"/>
      </xdr:nvSpPr>
      <xdr:spPr>
        <a:xfrm>
          <a:off x="17106900" y="5867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0.7</a:t>
          </a:r>
          <a:endParaRPr kumimoji="1" lang="ja-JP" altLang="en-US" sz="1000" b="1">
            <a:latin typeface="ＭＳ Ｐゴシック"/>
          </a:endParaRPr>
        </a:p>
      </xdr:txBody>
    </xdr:sp>
    <xdr:clientData/>
  </xdr:oneCellAnchor>
  <xdr:twoCellAnchor>
    <xdr:from>
      <xdr:col>24</xdr:col>
      <xdr:colOff>469900</xdr:colOff>
      <xdr:row>35</xdr:row>
      <xdr:rowOff>123613</xdr:rowOff>
    </xdr:from>
    <xdr:to>
      <xdr:col>24</xdr:col>
      <xdr:colOff>647700</xdr:colOff>
      <xdr:row>35</xdr:row>
      <xdr:rowOff>123613</xdr:rowOff>
    </xdr:to>
    <xdr:cxnSp macro="">
      <xdr:nvCxnSpPr>
        <xdr:cNvPr id="376" name="直線コネクタ 375"/>
        <xdr:cNvCxnSpPr/>
      </xdr:nvCxnSpPr>
      <xdr:spPr>
        <a:xfrm>
          <a:off x="16929100" y="6124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1270</xdr:rowOff>
    </xdr:from>
    <xdr:to>
      <xdr:col>24</xdr:col>
      <xdr:colOff>558800</xdr:colOff>
      <xdr:row>42</xdr:row>
      <xdr:rowOff>49530</xdr:rowOff>
    </xdr:to>
    <xdr:cxnSp macro="">
      <xdr:nvCxnSpPr>
        <xdr:cNvPr id="377" name="直線コネクタ 376"/>
        <xdr:cNvCxnSpPr/>
      </xdr:nvCxnSpPr>
      <xdr:spPr>
        <a:xfrm flipV="1">
          <a:off x="16179800" y="720217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6790</xdr:rowOff>
    </xdr:from>
    <xdr:ext cx="762000" cy="259045"/>
    <xdr:sp macro="" textlink="">
      <xdr:nvSpPr>
        <xdr:cNvPr id="378" name="公債費負担の状況平均値テキスト"/>
        <xdr:cNvSpPr txBox="1"/>
      </xdr:nvSpPr>
      <xdr:spPr>
        <a:xfrm>
          <a:off x="17106900" y="65218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24</xdr:col>
      <xdr:colOff>508000</xdr:colOff>
      <xdr:row>38</xdr:row>
      <xdr:rowOff>161713</xdr:rowOff>
    </xdr:from>
    <xdr:to>
      <xdr:col>24</xdr:col>
      <xdr:colOff>609600</xdr:colOff>
      <xdr:row>39</xdr:row>
      <xdr:rowOff>91863</xdr:rowOff>
    </xdr:to>
    <xdr:sp macro="" textlink="">
      <xdr:nvSpPr>
        <xdr:cNvPr id="379" name="フローチャート : 判断 378"/>
        <xdr:cNvSpPr/>
      </xdr:nvSpPr>
      <xdr:spPr>
        <a:xfrm>
          <a:off x="16967200" y="667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49530</xdr:rowOff>
    </xdr:from>
    <xdr:to>
      <xdr:col>23</xdr:col>
      <xdr:colOff>406400</xdr:colOff>
      <xdr:row>42</xdr:row>
      <xdr:rowOff>129963</xdr:rowOff>
    </xdr:to>
    <xdr:cxnSp macro="">
      <xdr:nvCxnSpPr>
        <xdr:cNvPr id="380" name="直線コネクタ 379"/>
        <xdr:cNvCxnSpPr/>
      </xdr:nvCxnSpPr>
      <xdr:spPr>
        <a:xfrm flipV="1">
          <a:off x="15290800" y="725043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68156</xdr:rowOff>
    </xdr:from>
    <xdr:to>
      <xdr:col>23</xdr:col>
      <xdr:colOff>457200</xdr:colOff>
      <xdr:row>40</xdr:row>
      <xdr:rowOff>169756</xdr:rowOff>
    </xdr:to>
    <xdr:sp macro="" textlink="">
      <xdr:nvSpPr>
        <xdr:cNvPr id="381" name="フローチャート : 判断 380"/>
        <xdr:cNvSpPr/>
      </xdr:nvSpPr>
      <xdr:spPr>
        <a:xfrm>
          <a:off x="16129000" y="692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8483</xdr:rowOff>
    </xdr:from>
    <xdr:ext cx="736600" cy="259045"/>
    <xdr:sp macro="" textlink="">
      <xdr:nvSpPr>
        <xdr:cNvPr id="382" name="テキスト ボックス 381"/>
        <xdr:cNvSpPr txBox="1"/>
      </xdr:nvSpPr>
      <xdr:spPr>
        <a:xfrm>
          <a:off x="15798800" y="66950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129963</xdr:rowOff>
    </xdr:from>
    <xdr:to>
      <xdr:col>22</xdr:col>
      <xdr:colOff>203200</xdr:colOff>
      <xdr:row>43</xdr:row>
      <xdr:rowOff>103294</xdr:rowOff>
    </xdr:to>
    <xdr:cxnSp macro="">
      <xdr:nvCxnSpPr>
        <xdr:cNvPr id="383" name="直線コネクタ 382"/>
        <xdr:cNvCxnSpPr/>
      </xdr:nvCxnSpPr>
      <xdr:spPr>
        <a:xfrm flipV="1">
          <a:off x="14401800" y="7330863"/>
          <a:ext cx="8890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108373</xdr:rowOff>
    </xdr:from>
    <xdr:to>
      <xdr:col>22</xdr:col>
      <xdr:colOff>254000</xdr:colOff>
      <xdr:row>41</xdr:row>
      <xdr:rowOff>38523</xdr:rowOff>
    </xdr:to>
    <xdr:sp macro="" textlink="">
      <xdr:nvSpPr>
        <xdr:cNvPr id="384" name="フローチャート : 判断 383"/>
        <xdr:cNvSpPr/>
      </xdr:nvSpPr>
      <xdr:spPr>
        <a:xfrm>
          <a:off x="15240000" y="696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48700</xdr:rowOff>
    </xdr:from>
    <xdr:ext cx="762000" cy="259045"/>
    <xdr:sp macro="" textlink="">
      <xdr:nvSpPr>
        <xdr:cNvPr id="385" name="テキスト ボックス 384"/>
        <xdr:cNvSpPr txBox="1"/>
      </xdr:nvSpPr>
      <xdr:spPr>
        <a:xfrm>
          <a:off x="14909800" y="673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103294</xdr:rowOff>
    </xdr:from>
    <xdr:to>
      <xdr:col>21</xdr:col>
      <xdr:colOff>0</xdr:colOff>
      <xdr:row>44</xdr:row>
      <xdr:rowOff>68580</xdr:rowOff>
    </xdr:to>
    <xdr:cxnSp macro="">
      <xdr:nvCxnSpPr>
        <xdr:cNvPr id="386" name="直線コネクタ 385"/>
        <xdr:cNvCxnSpPr/>
      </xdr:nvCxnSpPr>
      <xdr:spPr>
        <a:xfrm flipV="1">
          <a:off x="13512800" y="7475644"/>
          <a:ext cx="889000" cy="13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41487</xdr:rowOff>
    </xdr:from>
    <xdr:to>
      <xdr:col>21</xdr:col>
      <xdr:colOff>50800</xdr:colOff>
      <xdr:row>41</xdr:row>
      <xdr:rowOff>143087</xdr:rowOff>
    </xdr:to>
    <xdr:sp macro="" textlink="">
      <xdr:nvSpPr>
        <xdr:cNvPr id="387" name="フローチャート : 判断 386"/>
        <xdr:cNvSpPr/>
      </xdr:nvSpPr>
      <xdr:spPr>
        <a:xfrm>
          <a:off x="14351000" y="707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153264</xdr:rowOff>
    </xdr:from>
    <xdr:ext cx="762000" cy="259045"/>
    <xdr:sp macro="" textlink="">
      <xdr:nvSpPr>
        <xdr:cNvPr id="388" name="テキスト ボックス 387"/>
        <xdr:cNvSpPr txBox="1"/>
      </xdr:nvSpPr>
      <xdr:spPr>
        <a:xfrm>
          <a:off x="14020800" y="683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121920</xdr:rowOff>
    </xdr:from>
    <xdr:to>
      <xdr:col>19</xdr:col>
      <xdr:colOff>533400</xdr:colOff>
      <xdr:row>42</xdr:row>
      <xdr:rowOff>52070</xdr:rowOff>
    </xdr:to>
    <xdr:sp macro="" textlink="">
      <xdr:nvSpPr>
        <xdr:cNvPr id="389" name="フローチャート : 判断 388"/>
        <xdr:cNvSpPr/>
      </xdr:nvSpPr>
      <xdr:spPr>
        <a:xfrm>
          <a:off x="13462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62247</xdr:rowOff>
    </xdr:from>
    <xdr:ext cx="762000" cy="259045"/>
    <xdr:sp macro="" textlink="">
      <xdr:nvSpPr>
        <xdr:cNvPr id="390" name="テキスト ボックス 389"/>
        <xdr:cNvSpPr txBox="1"/>
      </xdr:nvSpPr>
      <xdr:spPr>
        <a:xfrm>
          <a:off x="13131800" y="692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41</xdr:row>
      <xdr:rowOff>121920</xdr:rowOff>
    </xdr:from>
    <xdr:to>
      <xdr:col>24</xdr:col>
      <xdr:colOff>609600</xdr:colOff>
      <xdr:row>42</xdr:row>
      <xdr:rowOff>52070</xdr:rowOff>
    </xdr:to>
    <xdr:sp macro="" textlink="">
      <xdr:nvSpPr>
        <xdr:cNvPr id="396" name="円/楕円 395"/>
        <xdr:cNvSpPr/>
      </xdr:nvSpPr>
      <xdr:spPr>
        <a:xfrm>
          <a:off x="169672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93997</xdr:rowOff>
    </xdr:from>
    <xdr:ext cx="762000" cy="259045"/>
    <xdr:sp macro="" textlink="">
      <xdr:nvSpPr>
        <xdr:cNvPr id="397" name="公債費負担の状況該当値テキスト"/>
        <xdr:cNvSpPr txBox="1"/>
      </xdr:nvSpPr>
      <xdr:spPr>
        <a:xfrm>
          <a:off x="17106900" y="712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170180</xdr:rowOff>
    </xdr:from>
    <xdr:to>
      <xdr:col>23</xdr:col>
      <xdr:colOff>457200</xdr:colOff>
      <xdr:row>42</xdr:row>
      <xdr:rowOff>100330</xdr:rowOff>
    </xdr:to>
    <xdr:sp macro="" textlink="">
      <xdr:nvSpPr>
        <xdr:cNvPr id="398" name="円/楕円 397"/>
        <xdr:cNvSpPr/>
      </xdr:nvSpPr>
      <xdr:spPr>
        <a:xfrm>
          <a:off x="161290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85107</xdr:rowOff>
    </xdr:from>
    <xdr:ext cx="736600" cy="259045"/>
    <xdr:sp macro="" textlink="">
      <xdr:nvSpPr>
        <xdr:cNvPr id="399" name="テキスト ボックス 398"/>
        <xdr:cNvSpPr txBox="1"/>
      </xdr:nvSpPr>
      <xdr:spPr>
        <a:xfrm>
          <a:off x="15798800" y="7286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79163</xdr:rowOff>
    </xdr:from>
    <xdr:to>
      <xdr:col>22</xdr:col>
      <xdr:colOff>254000</xdr:colOff>
      <xdr:row>43</xdr:row>
      <xdr:rowOff>9313</xdr:rowOff>
    </xdr:to>
    <xdr:sp macro="" textlink="">
      <xdr:nvSpPr>
        <xdr:cNvPr id="400" name="円/楕円 399"/>
        <xdr:cNvSpPr/>
      </xdr:nvSpPr>
      <xdr:spPr>
        <a:xfrm>
          <a:off x="15240000" y="728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165540</xdr:rowOff>
    </xdr:from>
    <xdr:ext cx="762000" cy="259045"/>
    <xdr:sp macro="" textlink="">
      <xdr:nvSpPr>
        <xdr:cNvPr id="401" name="テキスト ボックス 400"/>
        <xdr:cNvSpPr txBox="1"/>
      </xdr:nvSpPr>
      <xdr:spPr>
        <a:xfrm>
          <a:off x="14909800" y="736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52494</xdr:rowOff>
    </xdr:from>
    <xdr:to>
      <xdr:col>21</xdr:col>
      <xdr:colOff>50800</xdr:colOff>
      <xdr:row>43</xdr:row>
      <xdr:rowOff>154094</xdr:rowOff>
    </xdr:to>
    <xdr:sp macro="" textlink="">
      <xdr:nvSpPr>
        <xdr:cNvPr id="402" name="円/楕円 401"/>
        <xdr:cNvSpPr/>
      </xdr:nvSpPr>
      <xdr:spPr>
        <a:xfrm>
          <a:off x="14351000" y="742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138871</xdr:rowOff>
    </xdr:from>
    <xdr:ext cx="762000" cy="259045"/>
    <xdr:sp macro="" textlink="">
      <xdr:nvSpPr>
        <xdr:cNvPr id="403" name="テキスト ボックス 402"/>
        <xdr:cNvSpPr txBox="1"/>
      </xdr:nvSpPr>
      <xdr:spPr>
        <a:xfrm>
          <a:off x="14020800" y="751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17780</xdr:rowOff>
    </xdr:from>
    <xdr:to>
      <xdr:col>19</xdr:col>
      <xdr:colOff>533400</xdr:colOff>
      <xdr:row>44</xdr:row>
      <xdr:rowOff>119380</xdr:rowOff>
    </xdr:to>
    <xdr:sp macro="" textlink="">
      <xdr:nvSpPr>
        <xdr:cNvPr id="404" name="円/楕円 403"/>
        <xdr:cNvSpPr/>
      </xdr:nvSpPr>
      <xdr:spPr>
        <a:xfrm>
          <a:off x="13462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104157</xdr:rowOff>
    </xdr:from>
    <xdr:ext cx="762000" cy="259045"/>
    <xdr:sp macro="" textlink="">
      <xdr:nvSpPr>
        <xdr:cNvPr id="405" name="テキスト ボックス 404"/>
        <xdr:cNvSpPr txBox="1"/>
      </xdr:nvSpPr>
      <xdr:spPr>
        <a:xfrm>
          <a:off x="13131800" y="76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[115.0%]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94/100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近年は地方債の現在高及び債務負担行為に基づく支出予定額が大きかったことから類似団体平均と比較しても大きく乖離している状況である。</a:t>
          </a:r>
          <a:endParaRPr kumimoji="1" lang="en-US" altLang="ja-JP" sz="1300">
            <a:latin typeface="ＭＳ Ｐゴシック"/>
          </a:endParaRPr>
        </a:p>
        <a:p>
          <a:r>
            <a:rPr kumimoji="1" lang="ja-JP" altLang="en-US" sz="1300">
              <a:latin typeface="ＭＳ Ｐゴシック"/>
            </a:rPr>
            <a:t>　年々数値は改善されてきたところではあるが、今後も、地方債の借入額の抑制、繰上償還の実施など、引き続き財政の健全化に努める。</a:t>
          </a: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2" name="直線コネクタ 421"/>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3" name="テキスト ボックス 422"/>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4" name="直線コネクタ 423"/>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5" name="テキスト ボックス 424"/>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6" name="直線コネクタ 425"/>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7" name="テキスト ボックス 426"/>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28" name="直線コネクタ 427"/>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29" name="テキスト ボックス 428"/>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169469</xdr:rowOff>
    </xdr:to>
    <xdr:cxnSp macro="">
      <xdr:nvCxnSpPr>
        <xdr:cNvPr id="432" name="直線コネクタ 431"/>
        <xdr:cNvCxnSpPr/>
      </xdr:nvCxnSpPr>
      <xdr:spPr>
        <a:xfrm flipV="1">
          <a:off x="17018000" y="2451100"/>
          <a:ext cx="0" cy="14902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141546</xdr:rowOff>
    </xdr:from>
    <xdr:ext cx="762000" cy="259045"/>
    <xdr:sp macro="" textlink="">
      <xdr:nvSpPr>
        <xdr:cNvPr id="433" name="将来負担の状況最小値テキスト"/>
        <xdr:cNvSpPr txBox="1"/>
      </xdr:nvSpPr>
      <xdr:spPr>
        <a:xfrm>
          <a:off x="17106900" y="3913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154.4</a:t>
          </a:r>
          <a:endParaRPr kumimoji="1" lang="ja-JP" altLang="en-US" sz="1000" b="1">
            <a:latin typeface="ＭＳ Ｐゴシック"/>
          </a:endParaRPr>
        </a:p>
      </xdr:txBody>
    </xdr:sp>
    <xdr:clientData/>
  </xdr:oneCellAnchor>
  <xdr:twoCellAnchor>
    <xdr:from>
      <xdr:col>24</xdr:col>
      <xdr:colOff>469900</xdr:colOff>
      <xdr:row>22</xdr:row>
      <xdr:rowOff>169469</xdr:rowOff>
    </xdr:from>
    <xdr:to>
      <xdr:col>24</xdr:col>
      <xdr:colOff>647700</xdr:colOff>
      <xdr:row>22</xdr:row>
      <xdr:rowOff>169469</xdr:rowOff>
    </xdr:to>
    <xdr:cxnSp macro="">
      <xdr:nvCxnSpPr>
        <xdr:cNvPr id="434" name="直線コネクタ 433"/>
        <xdr:cNvCxnSpPr/>
      </xdr:nvCxnSpPr>
      <xdr:spPr>
        <a:xfrm>
          <a:off x="16929100" y="3941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5"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6" name="直線コネクタ 435"/>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20</xdr:row>
      <xdr:rowOff>132080</xdr:rowOff>
    </xdr:from>
    <xdr:to>
      <xdr:col>24</xdr:col>
      <xdr:colOff>558800</xdr:colOff>
      <xdr:row>20</xdr:row>
      <xdr:rowOff>170688</xdr:rowOff>
    </xdr:to>
    <xdr:cxnSp macro="">
      <xdr:nvCxnSpPr>
        <xdr:cNvPr id="437" name="直線コネクタ 436"/>
        <xdr:cNvCxnSpPr/>
      </xdr:nvCxnSpPr>
      <xdr:spPr>
        <a:xfrm flipV="1">
          <a:off x="16179800" y="3561080"/>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47769</xdr:rowOff>
    </xdr:from>
    <xdr:ext cx="762000" cy="259045"/>
    <xdr:sp macro="" textlink="">
      <xdr:nvSpPr>
        <xdr:cNvPr id="438" name="将来負担の状況平均値テキスト"/>
        <xdr:cNvSpPr txBox="1"/>
      </xdr:nvSpPr>
      <xdr:spPr>
        <a:xfrm>
          <a:off x="17106900" y="2448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31242</xdr:rowOff>
    </xdr:from>
    <xdr:to>
      <xdr:col>24</xdr:col>
      <xdr:colOff>609600</xdr:colOff>
      <xdr:row>15</xdr:row>
      <xdr:rowOff>132842</xdr:rowOff>
    </xdr:to>
    <xdr:sp macro="" textlink="">
      <xdr:nvSpPr>
        <xdr:cNvPr id="439" name="フローチャート : 判断 438"/>
        <xdr:cNvSpPr/>
      </xdr:nvSpPr>
      <xdr:spPr>
        <a:xfrm>
          <a:off x="16967200" y="2602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20</xdr:row>
      <xdr:rowOff>27838</xdr:rowOff>
    </xdr:from>
    <xdr:to>
      <xdr:col>23</xdr:col>
      <xdr:colOff>406400</xdr:colOff>
      <xdr:row>20</xdr:row>
      <xdr:rowOff>170688</xdr:rowOff>
    </xdr:to>
    <xdr:cxnSp macro="">
      <xdr:nvCxnSpPr>
        <xdr:cNvPr id="440" name="直線コネクタ 439"/>
        <xdr:cNvCxnSpPr/>
      </xdr:nvCxnSpPr>
      <xdr:spPr>
        <a:xfrm>
          <a:off x="15290800" y="3456838"/>
          <a:ext cx="889000" cy="142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87579</xdr:rowOff>
    </xdr:from>
    <xdr:to>
      <xdr:col>23</xdr:col>
      <xdr:colOff>457200</xdr:colOff>
      <xdr:row>17</xdr:row>
      <xdr:rowOff>17729</xdr:rowOff>
    </xdr:to>
    <xdr:sp macro="" textlink="">
      <xdr:nvSpPr>
        <xdr:cNvPr id="441" name="フローチャート : 判断 440"/>
        <xdr:cNvSpPr/>
      </xdr:nvSpPr>
      <xdr:spPr>
        <a:xfrm>
          <a:off x="16129000" y="2830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27906</xdr:rowOff>
    </xdr:from>
    <xdr:ext cx="736600" cy="259045"/>
    <xdr:sp macro="" textlink="">
      <xdr:nvSpPr>
        <xdr:cNvPr id="442" name="テキスト ボックス 441"/>
        <xdr:cNvSpPr txBox="1"/>
      </xdr:nvSpPr>
      <xdr:spPr>
        <a:xfrm>
          <a:off x="15798800" y="25996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44.6</a:t>
          </a:r>
          <a:endParaRPr kumimoji="1" lang="ja-JP" altLang="en-US" sz="1000" b="1">
            <a:solidFill>
              <a:srgbClr val="000080"/>
            </a:solidFill>
            <a:latin typeface="ＭＳ Ｐゴシック"/>
          </a:endParaRPr>
        </a:p>
      </xdr:txBody>
    </xdr:sp>
    <xdr:clientData/>
  </xdr:oneCellAnchor>
  <xdr:twoCellAnchor>
    <xdr:from>
      <xdr:col>21</xdr:col>
      <xdr:colOff>0</xdr:colOff>
      <xdr:row>20</xdr:row>
      <xdr:rowOff>27838</xdr:rowOff>
    </xdr:from>
    <xdr:to>
      <xdr:col>22</xdr:col>
      <xdr:colOff>203200</xdr:colOff>
      <xdr:row>20</xdr:row>
      <xdr:rowOff>59690</xdr:rowOff>
    </xdr:to>
    <xdr:cxnSp macro="">
      <xdr:nvCxnSpPr>
        <xdr:cNvPr id="443" name="直線コネクタ 442"/>
        <xdr:cNvCxnSpPr/>
      </xdr:nvCxnSpPr>
      <xdr:spPr>
        <a:xfrm flipV="1">
          <a:off x="14401800" y="3456838"/>
          <a:ext cx="889000" cy="31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109779</xdr:rowOff>
    </xdr:from>
    <xdr:to>
      <xdr:col>22</xdr:col>
      <xdr:colOff>254000</xdr:colOff>
      <xdr:row>17</xdr:row>
      <xdr:rowOff>39929</xdr:rowOff>
    </xdr:to>
    <xdr:sp macro="" textlink="">
      <xdr:nvSpPr>
        <xdr:cNvPr id="444" name="フローチャート : 判断 443"/>
        <xdr:cNvSpPr/>
      </xdr:nvSpPr>
      <xdr:spPr>
        <a:xfrm>
          <a:off x="15240000" y="2852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50106</xdr:rowOff>
    </xdr:from>
    <xdr:ext cx="762000" cy="259045"/>
    <xdr:sp macro="" textlink="">
      <xdr:nvSpPr>
        <xdr:cNvPr id="445" name="テキスト ボックス 444"/>
        <xdr:cNvSpPr txBox="1"/>
      </xdr:nvSpPr>
      <xdr:spPr>
        <a:xfrm>
          <a:off x="14909800" y="2621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46.9</a:t>
          </a:r>
          <a:endParaRPr kumimoji="1" lang="ja-JP" altLang="en-US" sz="1000" b="1">
            <a:solidFill>
              <a:srgbClr val="000080"/>
            </a:solidFill>
            <a:latin typeface="ＭＳ Ｐゴシック"/>
          </a:endParaRPr>
        </a:p>
      </xdr:txBody>
    </xdr:sp>
    <xdr:clientData/>
  </xdr:oneCellAnchor>
  <xdr:twoCellAnchor>
    <xdr:from>
      <xdr:col>19</xdr:col>
      <xdr:colOff>482600</xdr:colOff>
      <xdr:row>20</xdr:row>
      <xdr:rowOff>59690</xdr:rowOff>
    </xdr:from>
    <xdr:to>
      <xdr:col>21</xdr:col>
      <xdr:colOff>0</xdr:colOff>
      <xdr:row>20</xdr:row>
      <xdr:rowOff>166827</xdr:rowOff>
    </xdr:to>
    <xdr:cxnSp macro="">
      <xdr:nvCxnSpPr>
        <xdr:cNvPr id="446" name="直線コネクタ 445"/>
        <xdr:cNvCxnSpPr/>
      </xdr:nvCxnSpPr>
      <xdr:spPr>
        <a:xfrm flipV="1">
          <a:off x="13512800" y="3488690"/>
          <a:ext cx="889000" cy="107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158039</xdr:rowOff>
    </xdr:from>
    <xdr:to>
      <xdr:col>21</xdr:col>
      <xdr:colOff>50800</xdr:colOff>
      <xdr:row>17</xdr:row>
      <xdr:rowOff>88189</xdr:rowOff>
    </xdr:to>
    <xdr:sp macro="" textlink="">
      <xdr:nvSpPr>
        <xdr:cNvPr id="447" name="フローチャート : 判断 446"/>
        <xdr:cNvSpPr/>
      </xdr:nvSpPr>
      <xdr:spPr>
        <a:xfrm>
          <a:off x="14351000" y="2901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98366</xdr:rowOff>
    </xdr:from>
    <xdr:ext cx="762000" cy="259045"/>
    <xdr:sp macro="" textlink="">
      <xdr:nvSpPr>
        <xdr:cNvPr id="448" name="テキスト ボックス 447"/>
        <xdr:cNvSpPr txBox="1"/>
      </xdr:nvSpPr>
      <xdr:spPr>
        <a:xfrm>
          <a:off x="14020800" y="2670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51.9</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61874</xdr:rowOff>
    </xdr:from>
    <xdr:to>
      <xdr:col>19</xdr:col>
      <xdr:colOff>533400</xdr:colOff>
      <xdr:row>17</xdr:row>
      <xdr:rowOff>163474</xdr:rowOff>
    </xdr:to>
    <xdr:sp macro="" textlink="">
      <xdr:nvSpPr>
        <xdr:cNvPr id="449" name="フローチャート : 判断 448"/>
        <xdr:cNvSpPr/>
      </xdr:nvSpPr>
      <xdr:spPr>
        <a:xfrm>
          <a:off x="13462000" y="297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2201</xdr:rowOff>
    </xdr:from>
    <xdr:ext cx="762000" cy="259045"/>
    <xdr:sp macro="" textlink="">
      <xdr:nvSpPr>
        <xdr:cNvPr id="450" name="テキスト ボックス 449"/>
        <xdr:cNvSpPr txBox="1"/>
      </xdr:nvSpPr>
      <xdr:spPr>
        <a:xfrm>
          <a:off x="13131800" y="2745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20</xdr:row>
      <xdr:rowOff>81280</xdr:rowOff>
    </xdr:from>
    <xdr:to>
      <xdr:col>24</xdr:col>
      <xdr:colOff>609600</xdr:colOff>
      <xdr:row>21</xdr:row>
      <xdr:rowOff>11430</xdr:rowOff>
    </xdr:to>
    <xdr:sp macro="" textlink="">
      <xdr:nvSpPr>
        <xdr:cNvPr id="456" name="円/楕円 455"/>
        <xdr:cNvSpPr/>
      </xdr:nvSpPr>
      <xdr:spPr>
        <a:xfrm>
          <a:off x="16967200" y="351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20</xdr:row>
      <xdr:rowOff>53357</xdr:rowOff>
    </xdr:from>
    <xdr:ext cx="762000" cy="259045"/>
    <xdr:sp macro="" textlink="">
      <xdr:nvSpPr>
        <xdr:cNvPr id="457" name="将来負担の状況該当値テキスト"/>
        <xdr:cNvSpPr txBox="1"/>
      </xdr:nvSpPr>
      <xdr:spPr>
        <a:xfrm>
          <a:off x="17106900" y="348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115.0</a:t>
          </a:r>
          <a:endParaRPr kumimoji="1" lang="ja-JP" altLang="en-US" sz="1000" b="1">
            <a:solidFill>
              <a:srgbClr val="FF0000"/>
            </a:solidFill>
            <a:latin typeface="ＭＳ Ｐゴシック"/>
          </a:endParaRPr>
        </a:p>
      </xdr:txBody>
    </xdr:sp>
    <xdr:clientData/>
  </xdr:oneCellAnchor>
  <xdr:twoCellAnchor>
    <xdr:from>
      <xdr:col>23</xdr:col>
      <xdr:colOff>355600</xdr:colOff>
      <xdr:row>20</xdr:row>
      <xdr:rowOff>119888</xdr:rowOff>
    </xdr:from>
    <xdr:to>
      <xdr:col>23</xdr:col>
      <xdr:colOff>457200</xdr:colOff>
      <xdr:row>21</xdr:row>
      <xdr:rowOff>50038</xdr:rowOff>
    </xdr:to>
    <xdr:sp macro="" textlink="">
      <xdr:nvSpPr>
        <xdr:cNvPr id="458" name="円/楕円 457"/>
        <xdr:cNvSpPr/>
      </xdr:nvSpPr>
      <xdr:spPr>
        <a:xfrm>
          <a:off x="16129000" y="354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21</xdr:row>
      <xdr:rowOff>34815</xdr:rowOff>
    </xdr:from>
    <xdr:ext cx="736600" cy="259045"/>
    <xdr:sp macro="" textlink="">
      <xdr:nvSpPr>
        <xdr:cNvPr id="459" name="テキスト ボックス 458"/>
        <xdr:cNvSpPr txBox="1"/>
      </xdr:nvSpPr>
      <xdr:spPr>
        <a:xfrm>
          <a:off x="15798800" y="3635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119.0</a:t>
          </a:r>
          <a:endParaRPr kumimoji="1" lang="ja-JP" altLang="en-US" sz="1000" b="1">
            <a:solidFill>
              <a:srgbClr val="FF0000"/>
            </a:solidFill>
            <a:latin typeface="ＭＳ Ｐゴシック"/>
          </a:endParaRPr>
        </a:p>
      </xdr:txBody>
    </xdr:sp>
    <xdr:clientData/>
  </xdr:oneCellAnchor>
  <xdr:twoCellAnchor>
    <xdr:from>
      <xdr:col>22</xdr:col>
      <xdr:colOff>152400</xdr:colOff>
      <xdr:row>19</xdr:row>
      <xdr:rowOff>148488</xdr:rowOff>
    </xdr:from>
    <xdr:to>
      <xdr:col>22</xdr:col>
      <xdr:colOff>254000</xdr:colOff>
      <xdr:row>20</xdr:row>
      <xdr:rowOff>78638</xdr:rowOff>
    </xdr:to>
    <xdr:sp macro="" textlink="">
      <xdr:nvSpPr>
        <xdr:cNvPr id="460" name="円/楕円 459"/>
        <xdr:cNvSpPr/>
      </xdr:nvSpPr>
      <xdr:spPr>
        <a:xfrm>
          <a:off x="15240000" y="340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20</xdr:row>
      <xdr:rowOff>63415</xdr:rowOff>
    </xdr:from>
    <xdr:ext cx="762000" cy="259045"/>
    <xdr:sp macro="" textlink="">
      <xdr:nvSpPr>
        <xdr:cNvPr id="461" name="テキスト ボックス 460"/>
        <xdr:cNvSpPr txBox="1"/>
      </xdr:nvSpPr>
      <xdr:spPr>
        <a:xfrm>
          <a:off x="14909800" y="3492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104.2</a:t>
          </a:r>
          <a:endParaRPr kumimoji="1" lang="ja-JP" altLang="en-US" sz="1000" b="1">
            <a:solidFill>
              <a:srgbClr val="FF0000"/>
            </a:solidFill>
            <a:latin typeface="ＭＳ Ｐゴシック"/>
          </a:endParaRPr>
        </a:p>
      </xdr:txBody>
    </xdr:sp>
    <xdr:clientData/>
  </xdr:oneCellAnchor>
  <xdr:twoCellAnchor>
    <xdr:from>
      <xdr:col>20</xdr:col>
      <xdr:colOff>635000</xdr:colOff>
      <xdr:row>20</xdr:row>
      <xdr:rowOff>8890</xdr:rowOff>
    </xdr:from>
    <xdr:to>
      <xdr:col>21</xdr:col>
      <xdr:colOff>50800</xdr:colOff>
      <xdr:row>20</xdr:row>
      <xdr:rowOff>110490</xdr:rowOff>
    </xdr:to>
    <xdr:sp macro="" textlink="">
      <xdr:nvSpPr>
        <xdr:cNvPr id="462" name="円/楕円 461"/>
        <xdr:cNvSpPr/>
      </xdr:nvSpPr>
      <xdr:spPr>
        <a:xfrm>
          <a:off x="14351000" y="343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20</xdr:row>
      <xdr:rowOff>95267</xdr:rowOff>
    </xdr:from>
    <xdr:ext cx="762000" cy="259045"/>
    <xdr:sp macro="" textlink="">
      <xdr:nvSpPr>
        <xdr:cNvPr id="463" name="テキスト ボックス 462"/>
        <xdr:cNvSpPr txBox="1"/>
      </xdr:nvSpPr>
      <xdr:spPr>
        <a:xfrm>
          <a:off x="14020800" y="352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107.5</a:t>
          </a:r>
          <a:endParaRPr kumimoji="1" lang="ja-JP" altLang="en-US" sz="1000" b="1">
            <a:solidFill>
              <a:srgbClr val="FF0000"/>
            </a:solidFill>
            <a:latin typeface="ＭＳ Ｐゴシック"/>
          </a:endParaRPr>
        </a:p>
      </xdr:txBody>
    </xdr:sp>
    <xdr:clientData/>
  </xdr:oneCellAnchor>
  <xdr:twoCellAnchor>
    <xdr:from>
      <xdr:col>19</xdr:col>
      <xdr:colOff>431800</xdr:colOff>
      <xdr:row>20</xdr:row>
      <xdr:rowOff>116027</xdr:rowOff>
    </xdr:from>
    <xdr:to>
      <xdr:col>19</xdr:col>
      <xdr:colOff>533400</xdr:colOff>
      <xdr:row>21</xdr:row>
      <xdr:rowOff>46177</xdr:rowOff>
    </xdr:to>
    <xdr:sp macro="" textlink="">
      <xdr:nvSpPr>
        <xdr:cNvPr id="464" name="円/楕円 463"/>
        <xdr:cNvSpPr/>
      </xdr:nvSpPr>
      <xdr:spPr>
        <a:xfrm>
          <a:off x="13462000" y="3545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21</xdr:row>
      <xdr:rowOff>30954</xdr:rowOff>
    </xdr:from>
    <xdr:ext cx="762000" cy="259045"/>
    <xdr:sp macro="" textlink="">
      <xdr:nvSpPr>
        <xdr:cNvPr id="465" name="テキスト ボックス 464"/>
        <xdr:cNvSpPr txBox="1"/>
      </xdr:nvSpPr>
      <xdr:spPr>
        <a:xfrm>
          <a:off x="13131800" y="3631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北海道幕別町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27,269
27,203
477.64
17,388,093
17,015,966
316,926
9,476,984
19,027,378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12.7
115.0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10/100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較すると、人件費に係る経常収支比率は依然として低い状況であるが、人口１人当たり人件費・物件費等決算額は、類似団体平均よりも上回っている状況であることから、今後も引き続き、定員適正化計画に基づき退職者不補充等により定員削減を図り、人件費抑制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163576</xdr:rowOff>
    </xdr:from>
    <xdr:to>
      <xdr:col>7</xdr:col>
      <xdr:colOff>15875</xdr:colOff>
      <xdr:row>40</xdr:row>
      <xdr:rowOff>149860</xdr:rowOff>
    </xdr:to>
    <xdr:cxnSp macro="">
      <xdr:nvCxnSpPr>
        <xdr:cNvPr id="59" name="直線コネクタ 58"/>
        <xdr:cNvCxnSpPr/>
      </xdr:nvCxnSpPr>
      <xdr:spPr>
        <a:xfrm flipV="1">
          <a:off x="4826000" y="5992876"/>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121937</xdr:rowOff>
    </xdr:from>
    <xdr:ext cx="762000" cy="259045"/>
    <xdr:sp macro="" textlink="">
      <xdr:nvSpPr>
        <xdr:cNvPr id="60"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38.0</a:t>
          </a:r>
          <a:endParaRPr kumimoji="1" lang="ja-JP" altLang="en-US" sz="1000" b="1">
            <a:latin typeface="ＭＳ Ｐゴシック"/>
          </a:endParaRPr>
        </a:p>
      </xdr:txBody>
    </xdr:sp>
    <xdr:clientData/>
  </xdr:oneCellAnchor>
  <xdr:twoCellAnchor>
    <xdr:from>
      <xdr:col>6</xdr:col>
      <xdr:colOff>612775</xdr:colOff>
      <xdr:row>40</xdr:row>
      <xdr:rowOff>149860</xdr:rowOff>
    </xdr:from>
    <xdr:to>
      <xdr:col>7</xdr:col>
      <xdr:colOff>104775</xdr:colOff>
      <xdr:row>40</xdr:row>
      <xdr:rowOff>149860</xdr:rowOff>
    </xdr:to>
    <xdr:cxnSp macro="">
      <xdr:nvCxnSpPr>
        <xdr:cNvPr id="61" name="直線コネクタ 60"/>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78503</xdr:rowOff>
    </xdr:from>
    <xdr:ext cx="762000" cy="259045"/>
    <xdr:sp macro="" textlink="">
      <xdr:nvSpPr>
        <xdr:cNvPr id="62" name="人件費最大値テキスト"/>
        <xdr:cNvSpPr txBox="1"/>
      </xdr:nvSpPr>
      <xdr:spPr>
        <a:xfrm>
          <a:off x="4914900" y="5736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6</xdr:col>
      <xdr:colOff>612775</xdr:colOff>
      <xdr:row>34</xdr:row>
      <xdr:rowOff>163576</xdr:rowOff>
    </xdr:from>
    <xdr:to>
      <xdr:col>7</xdr:col>
      <xdr:colOff>104775</xdr:colOff>
      <xdr:row>34</xdr:row>
      <xdr:rowOff>163576</xdr:rowOff>
    </xdr:to>
    <xdr:cxnSp macro="">
      <xdr:nvCxnSpPr>
        <xdr:cNvPr id="63" name="直線コネクタ 62"/>
        <xdr:cNvCxnSpPr/>
      </xdr:nvCxnSpPr>
      <xdr:spPr>
        <a:xfrm>
          <a:off x="4737100" y="5992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60706</xdr:rowOff>
    </xdr:from>
    <xdr:to>
      <xdr:col>7</xdr:col>
      <xdr:colOff>15875</xdr:colOff>
      <xdr:row>35</xdr:row>
      <xdr:rowOff>92710</xdr:rowOff>
    </xdr:to>
    <xdr:cxnSp macro="">
      <xdr:nvCxnSpPr>
        <xdr:cNvPr id="64" name="直線コネクタ 63"/>
        <xdr:cNvCxnSpPr/>
      </xdr:nvCxnSpPr>
      <xdr:spPr>
        <a:xfrm>
          <a:off x="3987800" y="6061456"/>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71137</xdr:rowOff>
    </xdr:from>
    <xdr:ext cx="762000" cy="259045"/>
    <xdr:sp macro="" textlink="">
      <xdr:nvSpPr>
        <xdr:cNvPr id="65" name="人件費平均値テキスト"/>
        <xdr:cNvSpPr txBox="1"/>
      </xdr:nvSpPr>
      <xdr:spPr>
        <a:xfrm>
          <a:off x="4914900" y="6243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99060</xdr:rowOff>
    </xdr:from>
    <xdr:to>
      <xdr:col>7</xdr:col>
      <xdr:colOff>66675</xdr:colOff>
      <xdr:row>37</xdr:row>
      <xdr:rowOff>29210</xdr:rowOff>
    </xdr:to>
    <xdr:sp macro="" textlink="">
      <xdr:nvSpPr>
        <xdr:cNvPr id="66" name="フローチャート : 判断 65"/>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60706</xdr:rowOff>
    </xdr:from>
    <xdr:to>
      <xdr:col>5</xdr:col>
      <xdr:colOff>549275</xdr:colOff>
      <xdr:row>35</xdr:row>
      <xdr:rowOff>74422</xdr:rowOff>
    </xdr:to>
    <xdr:cxnSp macro="">
      <xdr:nvCxnSpPr>
        <xdr:cNvPr id="67" name="直線コネクタ 66"/>
        <xdr:cNvCxnSpPr/>
      </xdr:nvCxnSpPr>
      <xdr:spPr>
        <a:xfrm flipV="1">
          <a:off x="3098800" y="606145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126492</xdr:rowOff>
    </xdr:from>
    <xdr:to>
      <xdr:col>5</xdr:col>
      <xdr:colOff>600075</xdr:colOff>
      <xdr:row>37</xdr:row>
      <xdr:rowOff>56642</xdr:rowOff>
    </xdr:to>
    <xdr:sp macro="" textlink="">
      <xdr:nvSpPr>
        <xdr:cNvPr id="68" name="フローチャート : 判断 67"/>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41419</xdr:rowOff>
    </xdr:from>
    <xdr:ext cx="736600" cy="259045"/>
    <xdr:sp macro="" textlink="">
      <xdr:nvSpPr>
        <xdr:cNvPr id="69" name="テキスト ボックス 68"/>
        <xdr:cNvSpPr txBox="1"/>
      </xdr:nvSpPr>
      <xdr:spPr>
        <a:xfrm>
          <a:off x="3606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74422</xdr:rowOff>
    </xdr:from>
    <xdr:to>
      <xdr:col>4</xdr:col>
      <xdr:colOff>346075</xdr:colOff>
      <xdr:row>35</xdr:row>
      <xdr:rowOff>74422</xdr:rowOff>
    </xdr:to>
    <xdr:cxnSp macro="">
      <xdr:nvCxnSpPr>
        <xdr:cNvPr id="70" name="直線コネクタ 69"/>
        <xdr:cNvCxnSpPr/>
      </xdr:nvCxnSpPr>
      <xdr:spPr>
        <a:xfrm>
          <a:off x="2209800" y="60751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149352</xdr:rowOff>
    </xdr:from>
    <xdr:to>
      <xdr:col>4</xdr:col>
      <xdr:colOff>396875</xdr:colOff>
      <xdr:row>37</xdr:row>
      <xdr:rowOff>79502</xdr:rowOff>
    </xdr:to>
    <xdr:sp macro="" textlink="">
      <xdr:nvSpPr>
        <xdr:cNvPr id="71" name="フローチャート : 判断 70"/>
        <xdr:cNvSpPr/>
      </xdr:nvSpPr>
      <xdr:spPr>
        <a:xfrm>
          <a:off x="3048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64279</xdr:rowOff>
    </xdr:from>
    <xdr:ext cx="762000" cy="259045"/>
    <xdr:sp macro="" textlink="">
      <xdr:nvSpPr>
        <xdr:cNvPr id="72" name="テキスト ボックス 71"/>
        <xdr:cNvSpPr txBox="1"/>
      </xdr:nvSpPr>
      <xdr:spPr>
        <a:xfrm>
          <a:off x="2717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74422</xdr:rowOff>
    </xdr:from>
    <xdr:to>
      <xdr:col>3</xdr:col>
      <xdr:colOff>142875</xdr:colOff>
      <xdr:row>35</xdr:row>
      <xdr:rowOff>88138</xdr:rowOff>
    </xdr:to>
    <xdr:cxnSp macro="">
      <xdr:nvCxnSpPr>
        <xdr:cNvPr id="73" name="直線コネクタ 72"/>
        <xdr:cNvCxnSpPr/>
      </xdr:nvCxnSpPr>
      <xdr:spPr>
        <a:xfrm flipV="1">
          <a:off x="1320800" y="607517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131064</xdr:rowOff>
    </xdr:from>
    <xdr:to>
      <xdr:col>3</xdr:col>
      <xdr:colOff>193675</xdr:colOff>
      <xdr:row>37</xdr:row>
      <xdr:rowOff>61214</xdr:rowOff>
    </xdr:to>
    <xdr:sp macro="" textlink="">
      <xdr:nvSpPr>
        <xdr:cNvPr id="74" name="フローチャート : 判断 73"/>
        <xdr:cNvSpPr/>
      </xdr:nvSpPr>
      <xdr:spPr>
        <a:xfrm>
          <a:off x="2159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45991</xdr:rowOff>
    </xdr:from>
    <xdr:ext cx="762000" cy="259045"/>
    <xdr:sp macro="" textlink="">
      <xdr:nvSpPr>
        <xdr:cNvPr id="75" name="テキスト ボックス 74"/>
        <xdr:cNvSpPr txBox="1"/>
      </xdr:nvSpPr>
      <xdr:spPr>
        <a:xfrm>
          <a:off x="1828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158496</xdr:rowOff>
    </xdr:from>
    <xdr:to>
      <xdr:col>1</xdr:col>
      <xdr:colOff>676275</xdr:colOff>
      <xdr:row>37</xdr:row>
      <xdr:rowOff>88646</xdr:rowOff>
    </xdr:to>
    <xdr:sp macro="" textlink="">
      <xdr:nvSpPr>
        <xdr:cNvPr id="76" name="フローチャート : 判断 75"/>
        <xdr:cNvSpPr/>
      </xdr:nvSpPr>
      <xdr:spPr>
        <a:xfrm>
          <a:off x="1270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73423</xdr:rowOff>
    </xdr:from>
    <xdr:ext cx="762000" cy="259045"/>
    <xdr:sp macro="" textlink="">
      <xdr:nvSpPr>
        <xdr:cNvPr id="77" name="テキスト ボックス 76"/>
        <xdr:cNvSpPr txBox="1"/>
      </xdr:nvSpPr>
      <xdr:spPr>
        <a:xfrm>
          <a:off x="939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41910</xdr:rowOff>
    </xdr:from>
    <xdr:to>
      <xdr:col>7</xdr:col>
      <xdr:colOff>66675</xdr:colOff>
      <xdr:row>35</xdr:row>
      <xdr:rowOff>143510</xdr:rowOff>
    </xdr:to>
    <xdr:sp macro="" textlink="">
      <xdr:nvSpPr>
        <xdr:cNvPr id="83" name="円/楕円 82"/>
        <xdr:cNvSpPr/>
      </xdr:nvSpPr>
      <xdr:spPr>
        <a:xfrm>
          <a:off x="47752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121937</xdr:rowOff>
    </xdr:from>
    <xdr:ext cx="762000" cy="259045"/>
    <xdr:sp macro="" textlink="">
      <xdr:nvSpPr>
        <xdr:cNvPr id="84" name="人件費該当値テキスト"/>
        <xdr:cNvSpPr txBox="1"/>
      </xdr:nvSpPr>
      <xdr:spPr>
        <a:xfrm>
          <a:off x="4914900" y="5951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9906</xdr:rowOff>
    </xdr:from>
    <xdr:to>
      <xdr:col>5</xdr:col>
      <xdr:colOff>600075</xdr:colOff>
      <xdr:row>35</xdr:row>
      <xdr:rowOff>111506</xdr:rowOff>
    </xdr:to>
    <xdr:sp macro="" textlink="">
      <xdr:nvSpPr>
        <xdr:cNvPr id="85" name="円/楕円 84"/>
        <xdr:cNvSpPr/>
      </xdr:nvSpPr>
      <xdr:spPr>
        <a:xfrm>
          <a:off x="3937000" y="601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121683</xdr:rowOff>
    </xdr:from>
    <xdr:ext cx="736600" cy="259045"/>
    <xdr:sp macro="" textlink="">
      <xdr:nvSpPr>
        <xdr:cNvPr id="86" name="テキスト ボックス 85"/>
        <xdr:cNvSpPr txBox="1"/>
      </xdr:nvSpPr>
      <xdr:spPr>
        <a:xfrm>
          <a:off x="3606800" y="5779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23622</xdr:rowOff>
    </xdr:from>
    <xdr:to>
      <xdr:col>4</xdr:col>
      <xdr:colOff>396875</xdr:colOff>
      <xdr:row>35</xdr:row>
      <xdr:rowOff>125222</xdr:rowOff>
    </xdr:to>
    <xdr:sp macro="" textlink="">
      <xdr:nvSpPr>
        <xdr:cNvPr id="87" name="円/楕円 86"/>
        <xdr:cNvSpPr/>
      </xdr:nvSpPr>
      <xdr:spPr>
        <a:xfrm>
          <a:off x="30480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135399</xdr:rowOff>
    </xdr:from>
    <xdr:ext cx="762000" cy="259045"/>
    <xdr:sp macro="" textlink="">
      <xdr:nvSpPr>
        <xdr:cNvPr id="88" name="テキスト ボックス 87"/>
        <xdr:cNvSpPr txBox="1"/>
      </xdr:nvSpPr>
      <xdr:spPr>
        <a:xfrm>
          <a:off x="2717800" y="579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23622</xdr:rowOff>
    </xdr:from>
    <xdr:to>
      <xdr:col>3</xdr:col>
      <xdr:colOff>193675</xdr:colOff>
      <xdr:row>35</xdr:row>
      <xdr:rowOff>125222</xdr:rowOff>
    </xdr:to>
    <xdr:sp macro="" textlink="">
      <xdr:nvSpPr>
        <xdr:cNvPr id="89" name="円/楕円 88"/>
        <xdr:cNvSpPr/>
      </xdr:nvSpPr>
      <xdr:spPr>
        <a:xfrm>
          <a:off x="21590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135399</xdr:rowOff>
    </xdr:from>
    <xdr:ext cx="762000" cy="259045"/>
    <xdr:sp macro="" textlink="">
      <xdr:nvSpPr>
        <xdr:cNvPr id="90" name="テキスト ボックス 89"/>
        <xdr:cNvSpPr txBox="1"/>
      </xdr:nvSpPr>
      <xdr:spPr>
        <a:xfrm>
          <a:off x="1828800" y="579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37338</xdr:rowOff>
    </xdr:from>
    <xdr:to>
      <xdr:col>1</xdr:col>
      <xdr:colOff>676275</xdr:colOff>
      <xdr:row>35</xdr:row>
      <xdr:rowOff>138938</xdr:rowOff>
    </xdr:to>
    <xdr:sp macro="" textlink="">
      <xdr:nvSpPr>
        <xdr:cNvPr id="91" name="円/楕円 90"/>
        <xdr:cNvSpPr/>
      </xdr:nvSpPr>
      <xdr:spPr>
        <a:xfrm>
          <a:off x="1270000" y="60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149115</xdr:rowOff>
    </xdr:from>
    <xdr:ext cx="762000" cy="259045"/>
    <xdr:sp macro="" textlink="">
      <xdr:nvSpPr>
        <xdr:cNvPr id="92" name="テキスト ボックス 91"/>
        <xdr:cNvSpPr txBox="1"/>
      </xdr:nvSpPr>
      <xdr:spPr>
        <a:xfrm>
          <a:off x="939800" y="5806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63/100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類似団体平均と比較すると、物件費に係る経常収支比率は同程度となっている。</a:t>
          </a:r>
          <a:endParaRPr kumimoji="1" lang="en-US" altLang="ja-JP" sz="1300">
            <a:latin typeface="ＭＳ Ｐゴシック"/>
          </a:endParaRPr>
        </a:p>
        <a:p>
          <a:r>
            <a:rPr kumimoji="1" lang="ja-JP" altLang="en-US" sz="1300">
              <a:latin typeface="ＭＳ Ｐゴシック"/>
            </a:rPr>
            <a:t>　業務委託の推進等により委託料は増加傾向にあるが、今後は事務事業の見直しを行い、総体的な経費削減に努める。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127000</xdr:rowOff>
    </xdr:from>
    <xdr:to>
      <xdr:col>24</xdr:col>
      <xdr:colOff>31750</xdr:colOff>
      <xdr:row>21</xdr:row>
      <xdr:rowOff>39370</xdr:rowOff>
    </xdr:to>
    <xdr:cxnSp macro="">
      <xdr:nvCxnSpPr>
        <xdr:cNvPr id="120" name="直線コネクタ 119"/>
        <xdr:cNvCxnSpPr/>
      </xdr:nvCxnSpPr>
      <xdr:spPr>
        <a:xfrm flipV="1">
          <a:off x="16510000" y="218440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11447</xdr:rowOff>
    </xdr:from>
    <xdr:ext cx="762000" cy="259045"/>
    <xdr:sp macro="" textlink="">
      <xdr:nvSpPr>
        <xdr:cNvPr id="121" name="物件費最小値テキスト"/>
        <xdr:cNvSpPr txBox="1"/>
      </xdr:nvSpPr>
      <xdr:spPr>
        <a:xfrm>
          <a:off x="16598900" y="361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a:t>
          </a:r>
          <a:endParaRPr kumimoji="1" lang="ja-JP" altLang="en-US" sz="1000" b="1">
            <a:latin typeface="ＭＳ Ｐゴシック"/>
          </a:endParaRPr>
        </a:p>
      </xdr:txBody>
    </xdr:sp>
    <xdr:clientData/>
  </xdr:oneCellAnchor>
  <xdr:twoCellAnchor>
    <xdr:from>
      <xdr:col>23</xdr:col>
      <xdr:colOff>628650</xdr:colOff>
      <xdr:row>21</xdr:row>
      <xdr:rowOff>39370</xdr:rowOff>
    </xdr:from>
    <xdr:to>
      <xdr:col>24</xdr:col>
      <xdr:colOff>120650</xdr:colOff>
      <xdr:row>21</xdr:row>
      <xdr:rowOff>39370</xdr:rowOff>
    </xdr:to>
    <xdr:cxnSp macro="">
      <xdr:nvCxnSpPr>
        <xdr:cNvPr id="122" name="直線コネクタ 121"/>
        <xdr:cNvCxnSpPr/>
      </xdr:nvCxnSpPr>
      <xdr:spPr>
        <a:xfrm>
          <a:off x="16421100" y="3639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41927</xdr:rowOff>
    </xdr:from>
    <xdr:ext cx="762000" cy="259045"/>
    <xdr:sp macro="" textlink="">
      <xdr:nvSpPr>
        <xdr:cNvPr id="123" name="物件費最大値テキスト"/>
        <xdr:cNvSpPr txBox="1"/>
      </xdr:nvSpPr>
      <xdr:spPr>
        <a:xfrm>
          <a:off x="16598900" y="19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a:t>
          </a:r>
          <a:endParaRPr kumimoji="1" lang="ja-JP" altLang="en-US" sz="1000" b="1">
            <a:latin typeface="ＭＳ Ｐゴシック"/>
          </a:endParaRPr>
        </a:p>
      </xdr:txBody>
    </xdr:sp>
    <xdr:clientData/>
  </xdr:oneCellAnchor>
  <xdr:twoCellAnchor>
    <xdr:from>
      <xdr:col>23</xdr:col>
      <xdr:colOff>628650</xdr:colOff>
      <xdr:row>12</xdr:row>
      <xdr:rowOff>127000</xdr:rowOff>
    </xdr:from>
    <xdr:to>
      <xdr:col>24</xdr:col>
      <xdr:colOff>120650</xdr:colOff>
      <xdr:row>12</xdr:row>
      <xdr:rowOff>127000</xdr:rowOff>
    </xdr:to>
    <xdr:cxnSp macro="">
      <xdr:nvCxnSpPr>
        <xdr:cNvPr id="124" name="直線コネクタ 123"/>
        <xdr:cNvCxnSpPr/>
      </xdr:nvCxnSpPr>
      <xdr:spPr>
        <a:xfrm>
          <a:off x="16421100" y="218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168910</xdr:rowOff>
    </xdr:from>
    <xdr:to>
      <xdr:col>24</xdr:col>
      <xdr:colOff>31750</xdr:colOff>
      <xdr:row>16</xdr:row>
      <xdr:rowOff>66040</xdr:rowOff>
    </xdr:to>
    <xdr:cxnSp macro="">
      <xdr:nvCxnSpPr>
        <xdr:cNvPr id="125" name="直線コネクタ 124"/>
        <xdr:cNvCxnSpPr/>
      </xdr:nvCxnSpPr>
      <xdr:spPr>
        <a:xfrm>
          <a:off x="15671800" y="274066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134637</xdr:rowOff>
    </xdr:from>
    <xdr:ext cx="762000" cy="259045"/>
    <xdr:sp macro="" textlink="">
      <xdr:nvSpPr>
        <xdr:cNvPr id="126" name="物件費平均値テキスト"/>
        <xdr:cNvSpPr txBox="1"/>
      </xdr:nvSpPr>
      <xdr:spPr>
        <a:xfrm>
          <a:off x="16598900" y="2534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118110</xdr:rowOff>
    </xdr:from>
    <xdr:to>
      <xdr:col>24</xdr:col>
      <xdr:colOff>82550</xdr:colOff>
      <xdr:row>16</xdr:row>
      <xdr:rowOff>48260</xdr:rowOff>
    </xdr:to>
    <xdr:sp macro="" textlink="">
      <xdr:nvSpPr>
        <xdr:cNvPr id="127" name="フローチャート : 判断 126"/>
        <xdr:cNvSpPr/>
      </xdr:nvSpPr>
      <xdr:spPr>
        <a:xfrm>
          <a:off x="164592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168910</xdr:rowOff>
    </xdr:from>
    <xdr:to>
      <xdr:col>22</xdr:col>
      <xdr:colOff>565150</xdr:colOff>
      <xdr:row>16</xdr:row>
      <xdr:rowOff>20320</xdr:rowOff>
    </xdr:to>
    <xdr:cxnSp macro="">
      <xdr:nvCxnSpPr>
        <xdr:cNvPr id="128" name="直線コネクタ 127"/>
        <xdr:cNvCxnSpPr/>
      </xdr:nvCxnSpPr>
      <xdr:spPr>
        <a:xfrm flipV="1">
          <a:off x="14782800" y="27406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13</xdr:row>
      <xdr:rowOff>148590</xdr:rowOff>
    </xdr:from>
    <xdr:to>
      <xdr:col>22</xdr:col>
      <xdr:colOff>615950</xdr:colOff>
      <xdr:row>14</xdr:row>
      <xdr:rowOff>78740</xdr:rowOff>
    </xdr:to>
    <xdr:sp macro="" textlink="">
      <xdr:nvSpPr>
        <xdr:cNvPr id="129" name="フローチャート : 判断 128"/>
        <xdr:cNvSpPr/>
      </xdr:nvSpPr>
      <xdr:spPr>
        <a:xfrm>
          <a:off x="15621000" y="237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88917</xdr:rowOff>
    </xdr:from>
    <xdr:ext cx="736600" cy="259045"/>
    <xdr:sp macro="" textlink="">
      <xdr:nvSpPr>
        <xdr:cNvPr id="130" name="テキスト ボックス 129"/>
        <xdr:cNvSpPr txBox="1"/>
      </xdr:nvSpPr>
      <xdr:spPr>
        <a:xfrm>
          <a:off x="15290800" y="2146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92710</xdr:rowOff>
    </xdr:from>
    <xdr:to>
      <xdr:col>21</xdr:col>
      <xdr:colOff>361950</xdr:colOff>
      <xdr:row>16</xdr:row>
      <xdr:rowOff>20320</xdr:rowOff>
    </xdr:to>
    <xdr:cxnSp macro="">
      <xdr:nvCxnSpPr>
        <xdr:cNvPr id="131" name="直線コネクタ 130"/>
        <xdr:cNvCxnSpPr/>
      </xdr:nvCxnSpPr>
      <xdr:spPr>
        <a:xfrm>
          <a:off x="13893800" y="26644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7620</xdr:rowOff>
    </xdr:from>
    <xdr:to>
      <xdr:col>21</xdr:col>
      <xdr:colOff>412750</xdr:colOff>
      <xdr:row>14</xdr:row>
      <xdr:rowOff>109220</xdr:rowOff>
    </xdr:to>
    <xdr:sp macro="" textlink="">
      <xdr:nvSpPr>
        <xdr:cNvPr id="132" name="フローチャート : 判断 131"/>
        <xdr:cNvSpPr/>
      </xdr:nvSpPr>
      <xdr:spPr>
        <a:xfrm>
          <a:off x="14732000" y="240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119397</xdr:rowOff>
    </xdr:from>
    <xdr:ext cx="762000" cy="259045"/>
    <xdr:sp macro="" textlink="">
      <xdr:nvSpPr>
        <xdr:cNvPr id="133" name="テキスト ボックス 132"/>
        <xdr:cNvSpPr txBox="1"/>
      </xdr:nvSpPr>
      <xdr:spPr>
        <a:xfrm>
          <a:off x="14401800" y="217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92710</xdr:rowOff>
    </xdr:from>
    <xdr:to>
      <xdr:col>20</xdr:col>
      <xdr:colOff>158750</xdr:colOff>
      <xdr:row>15</xdr:row>
      <xdr:rowOff>92710</xdr:rowOff>
    </xdr:to>
    <xdr:cxnSp macro="">
      <xdr:nvCxnSpPr>
        <xdr:cNvPr id="134" name="直線コネクタ 133"/>
        <xdr:cNvCxnSpPr/>
      </xdr:nvCxnSpPr>
      <xdr:spPr>
        <a:xfrm>
          <a:off x="13004800" y="26644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13</xdr:row>
      <xdr:rowOff>125730</xdr:rowOff>
    </xdr:from>
    <xdr:to>
      <xdr:col>20</xdr:col>
      <xdr:colOff>209550</xdr:colOff>
      <xdr:row>14</xdr:row>
      <xdr:rowOff>55880</xdr:rowOff>
    </xdr:to>
    <xdr:sp macro="" textlink="">
      <xdr:nvSpPr>
        <xdr:cNvPr id="135" name="フローチャート : 判断 134"/>
        <xdr:cNvSpPr/>
      </xdr:nvSpPr>
      <xdr:spPr>
        <a:xfrm>
          <a:off x="13843000" y="235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66057</xdr:rowOff>
    </xdr:from>
    <xdr:ext cx="762000" cy="259045"/>
    <xdr:sp macro="" textlink="">
      <xdr:nvSpPr>
        <xdr:cNvPr id="136" name="テキスト ボックス 135"/>
        <xdr:cNvSpPr txBox="1"/>
      </xdr:nvSpPr>
      <xdr:spPr>
        <a:xfrm>
          <a:off x="13512800" y="212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590550</xdr:colOff>
      <xdr:row>13</xdr:row>
      <xdr:rowOff>87630</xdr:rowOff>
    </xdr:from>
    <xdr:to>
      <xdr:col>19</xdr:col>
      <xdr:colOff>6350</xdr:colOff>
      <xdr:row>14</xdr:row>
      <xdr:rowOff>17780</xdr:rowOff>
    </xdr:to>
    <xdr:sp macro="" textlink="">
      <xdr:nvSpPr>
        <xdr:cNvPr id="137" name="フローチャート : 判断 136"/>
        <xdr:cNvSpPr/>
      </xdr:nvSpPr>
      <xdr:spPr>
        <a:xfrm>
          <a:off x="12954000" y="231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27957</xdr:rowOff>
    </xdr:from>
    <xdr:ext cx="762000" cy="259045"/>
    <xdr:sp macro="" textlink="">
      <xdr:nvSpPr>
        <xdr:cNvPr id="138" name="テキスト ボックス 137"/>
        <xdr:cNvSpPr txBox="1"/>
      </xdr:nvSpPr>
      <xdr:spPr>
        <a:xfrm>
          <a:off x="12623800" y="208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15240</xdr:rowOff>
    </xdr:from>
    <xdr:to>
      <xdr:col>24</xdr:col>
      <xdr:colOff>82550</xdr:colOff>
      <xdr:row>16</xdr:row>
      <xdr:rowOff>116840</xdr:rowOff>
    </xdr:to>
    <xdr:sp macro="" textlink="">
      <xdr:nvSpPr>
        <xdr:cNvPr id="144" name="円/楕円 143"/>
        <xdr:cNvSpPr/>
      </xdr:nvSpPr>
      <xdr:spPr>
        <a:xfrm>
          <a:off x="16459200" y="275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158767</xdr:rowOff>
    </xdr:from>
    <xdr:ext cx="762000" cy="259045"/>
    <xdr:sp macro="" textlink="">
      <xdr:nvSpPr>
        <xdr:cNvPr id="145" name="物件費該当値テキスト"/>
        <xdr:cNvSpPr txBox="1"/>
      </xdr:nvSpPr>
      <xdr:spPr>
        <a:xfrm>
          <a:off x="1659890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118110</xdr:rowOff>
    </xdr:from>
    <xdr:to>
      <xdr:col>22</xdr:col>
      <xdr:colOff>615950</xdr:colOff>
      <xdr:row>16</xdr:row>
      <xdr:rowOff>48260</xdr:rowOff>
    </xdr:to>
    <xdr:sp macro="" textlink="">
      <xdr:nvSpPr>
        <xdr:cNvPr id="146" name="円/楕円 145"/>
        <xdr:cNvSpPr/>
      </xdr:nvSpPr>
      <xdr:spPr>
        <a:xfrm>
          <a:off x="15621000" y="268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33037</xdr:rowOff>
    </xdr:from>
    <xdr:ext cx="736600" cy="259045"/>
    <xdr:sp macro="" textlink="">
      <xdr:nvSpPr>
        <xdr:cNvPr id="147" name="テキスト ボックス 146"/>
        <xdr:cNvSpPr txBox="1"/>
      </xdr:nvSpPr>
      <xdr:spPr>
        <a:xfrm>
          <a:off x="15290800" y="277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140970</xdr:rowOff>
    </xdr:from>
    <xdr:to>
      <xdr:col>21</xdr:col>
      <xdr:colOff>412750</xdr:colOff>
      <xdr:row>16</xdr:row>
      <xdr:rowOff>71120</xdr:rowOff>
    </xdr:to>
    <xdr:sp macro="" textlink="">
      <xdr:nvSpPr>
        <xdr:cNvPr id="148" name="円/楕円 147"/>
        <xdr:cNvSpPr/>
      </xdr:nvSpPr>
      <xdr:spPr>
        <a:xfrm>
          <a:off x="14732000" y="271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55897</xdr:rowOff>
    </xdr:from>
    <xdr:ext cx="762000" cy="259045"/>
    <xdr:sp macro="" textlink="">
      <xdr:nvSpPr>
        <xdr:cNvPr id="149" name="テキスト ボックス 148"/>
        <xdr:cNvSpPr txBox="1"/>
      </xdr:nvSpPr>
      <xdr:spPr>
        <a:xfrm>
          <a:off x="14401800" y="279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41910</xdr:rowOff>
    </xdr:from>
    <xdr:to>
      <xdr:col>20</xdr:col>
      <xdr:colOff>209550</xdr:colOff>
      <xdr:row>15</xdr:row>
      <xdr:rowOff>143510</xdr:rowOff>
    </xdr:to>
    <xdr:sp macro="" textlink="">
      <xdr:nvSpPr>
        <xdr:cNvPr id="150" name="円/楕円 149"/>
        <xdr:cNvSpPr/>
      </xdr:nvSpPr>
      <xdr:spPr>
        <a:xfrm>
          <a:off x="13843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128287</xdr:rowOff>
    </xdr:from>
    <xdr:ext cx="762000" cy="259045"/>
    <xdr:sp macro="" textlink="">
      <xdr:nvSpPr>
        <xdr:cNvPr id="151" name="テキスト ボックス 150"/>
        <xdr:cNvSpPr txBox="1"/>
      </xdr:nvSpPr>
      <xdr:spPr>
        <a:xfrm>
          <a:off x="13512800" y="270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41910</xdr:rowOff>
    </xdr:from>
    <xdr:to>
      <xdr:col>19</xdr:col>
      <xdr:colOff>6350</xdr:colOff>
      <xdr:row>15</xdr:row>
      <xdr:rowOff>143510</xdr:rowOff>
    </xdr:to>
    <xdr:sp macro="" textlink="">
      <xdr:nvSpPr>
        <xdr:cNvPr id="152" name="円/楕円 151"/>
        <xdr:cNvSpPr/>
      </xdr:nvSpPr>
      <xdr:spPr>
        <a:xfrm>
          <a:off x="12954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128287</xdr:rowOff>
    </xdr:from>
    <xdr:ext cx="762000" cy="259045"/>
    <xdr:sp macro="" textlink="">
      <xdr:nvSpPr>
        <xdr:cNvPr id="153" name="テキスト ボックス 152"/>
        <xdr:cNvSpPr txBox="1"/>
      </xdr:nvSpPr>
      <xdr:spPr>
        <a:xfrm>
          <a:off x="12623800" y="270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22/100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扶助費に係る経常収支比率は、類似団体平均と同程度で推移しているところであるが、近年は障害者支援費の増等により、年々増加の傾向にある。</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44450</xdr:rowOff>
    </xdr:from>
    <xdr:to>
      <xdr:col>7</xdr:col>
      <xdr:colOff>15875</xdr:colOff>
      <xdr:row>62</xdr:row>
      <xdr:rowOff>12700</xdr:rowOff>
    </xdr:to>
    <xdr:cxnSp macro="">
      <xdr:nvCxnSpPr>
        <xdr:cNvPr id="181" name="直線コネクタ 180"/>
        <xdr:cNvCxnSpPr/>
      </xdr:nvCxnSpPr>
      <xdr:spPr>
        <a:xfrm flipV="1">
          <a:off x="4826000" y="91313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156227</xdr:rowOff>
    </xdr:from>
    <xdr:ext cx="762000" cy="259045"/>
    <xdr:sp macro="" textlink="">
      <xdr:nvSpPr>
        <xdr:cNvPr id="182"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6</xdr:col>
      <xdr:colOff>612775</xdr:colOff>
      <xdr:row>62</xdr:row>
      <xdr:rowOff>12700</xdr:rowOff>
    </xdr:from>
    <xdr:to>
      <xdr:col>7</xdr:col>
      <xdr:colOff>104775</xdr:colOff>
      <xdr:row>62</xdr:row>
      <xdr:rowOff>12700</xdr:rowOff>
    </xdr:to>
    <xdr:cxnSp macro="">
      <xdr:nvCxnSpPr>
        <xdr:cNvPr id="183" name="直線コネクタ 182"/>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130827</xdr:rowOff>
    </xdr:from>
    <xdr:ext cx="762000" cy="259045"/>
    <xdr:sp macro="" textlink="">
      <xdr:nvSpPr>
        <xdr:cNvPr id="184" name="扶助費最大値テキスト"/>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6</xdr:col>
      <xdr:colOff>612775</xdr:colOff>
      <xdr:row>53</xdr:row>
      <xdr:rowOff>44450</xdr:rowOff>
    </xdr:from>
    <xdr:to>
      <xdr:col>7</xdr:col>
      <xdr:colOff>104775</xdr:colOff>
      <xdr:row>53</xdr:row>
      <xdr:rowOff>44450</xdr:rowOff>
    </xdr:to>
    <xdr:cxnSp macro="">
      <xdr:nvCxnSpPr>
        <xdr:cNvPr id="185" name="直線コネクタ 184"/>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95250</xdr:rowOff>
    </xdr:from>
    <xdr:to>
      <xdr:col>7</xdr:col>
      <xdr:colOff>15875</xdr:colOff>
      <xdr:row>56</xdr:row>
      <xdr:rowOff>0</xdr:rowOff>
    </xdr:to>
    <xdr:cxnSp macro="">
      <xdr:nvCxnSpPr>
        <xdr:cNvPr id="186" name="直線コネクタ 185"/>
        <xdr:cNvCxnSpPr/>
      </xdr:nvCxnSpPr>
      <xdr:spPr>
        <a:xfrm>
          <a:off x="3987800" y="95250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137177</xdr:rowOff>
    </xdr:from>
    <xdr:ext cx="762000" cy="259045"/>
    <xdr:sp macro="" textlink="">
      <xdr:nvSpPr>
        <xdr:cNvPr id="187" name="扶助費平均値テキスト"/>
        <xdr:cNvSpPr txBox="1"/>
      </xdr:nvSpPr>
      <xdr:spPr>
        <a:xfrm>
          <a:off x="4914900" y="9738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165100</xdr:rowOff>
    </xdr:from>
    <xdr:to>
      <xdr:col>7</xdr:col>
      <xdr:colOff>66675</xdr:colOff>
      <xdr:row>57</xdr:row>
      <xdr:rowOff>95250</xdr:rowOff>
    </xdr:to>
    <xdr:sp macro="" textlink="">
      <xdr:nvSpPr>
        <xdr:cNvPr id="188" name="フローチャート : 判断 187"/>
        <xdr:cNvSpPr/>
      </xdr:nvSpPr>
      <xdr:spPr>
        <a:xfrm>
          <a:off x="47752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69850</xdr:rowOff>
    </xdr:from>
    <xdr:to>
      <xdr:col>5</xdr:col>
      <xdr:colOff>549275</xdr:colOff>
      <xdr:row>55</xdr:row>
      <xdr:rowOff>95250</xdr:rowOff>
    </xdr:to>
    <xdr:cxnSp macro="">
      <xdr:nvCxnSpPr>
        <xdr:cNvPr id="189" name="直線コネクタ 188"/>
        <xdr:cNvCxnSpPr/>
      </xdr:nvCxnSpPr>
      <xdr:spPr>
        <a:xfrm>
          <a:off x="3098800" y="9499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139700</xdr:rowOff>
    </xdr:from>
    <xdr:to>
      <xdr:col>5</xdr:col>
      <xdr:colOff>600075</xdr:colOff>
      <xdr:row>55</xdr:row>
      <xdr:rowOff>69850</xdr:rowOff>
    </xdr:to>
    <xdr:sp macro="" textlink="">
      <xdr:nvSpPr>
        <xdr:cNvPr id="190" name="フローチャート : 判断 189"/>
        <xdr:cNvSpPr/>
      </xdr:nvSpPr>
      <xdr:spPr>
        <a:xfrm>
          <a:off x="3937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80027</xdr:rowOff>
    </xdr:from>
    <xdr:ext cx="736600" cy="259045"/>
    <xdr:sp macro="" textlink="">
      <xdr:nvSpPr>
        <xdr:cNvPr id="191" name="テキスト ボックス 190"/>
        <xdr:cNvSpPr txBox="1"/>
      </xdr:nvSpPr>
      <xdr:spPr>
        <a:xfrm>
          <a:off x="3606800" y="9166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165100</xdr:rowOff>
    </xdr:from>
    <xdr:to>
      <xdr:col>4</xdr:col>
      <xdr:colOff>346075</xdr:colOff>
      <xdr:row>55</xdr:row>
      <xdr:rowOff>69850</xdr:rowOff>
    </xdr:to>
    <xdr:cxnSp macro="">
      <xdr:nvCxnSpPr>
        <xdr:cNvPr id="192" name="直線コネクタ 191"/>
        <xdr:cNvCxnSpPr/>
      </xdr:nvCxnSpPr>
      <xdr:spPr>
        <a:xfrm>
          <a:off x="2209800" y="9423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139700</xdr:rowOff>
    </xdr:from>
    <xdr:to>
      <xdr:col>4</xdr:col>
      <xdr:colOff>396875</xdr:colOff>
      <xdr:row>55</xdr:row>
      <xdr:rowOff>69850</xdr:rowOff>
    </xdr:to>
    <xdr:sp macro="" textlink="">
      <xdr:nvSpPr>
        <xdr:cNvPr id="193" name="フローチャート : 判断 192"/>
        <xdr:cNvSpPr/>
      </xdr:nvSpPr>
      <xdr:spPr>
        <a:xfrm>
          <a:off x="3048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80027</xdr:rowOff>
    </xdr:from>
    <xdr:ext cx="762000" cy="259045"/>
    <xdr:sp macro="" textlink="">
      <xdr:nvSpPr>
        <xdr:cNvPr id="194" name="テキスト ボックス 193"/>
        <xdr:cNvSpPr txBox="1"/>
      </xdr:nvSpPr>
      <xdr:spPr>
        <a:xfrm>
          <a:off x="2717800" y="916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101600</xdr:rowOff>
    </xdr:from>
    <xdr:to>
      <xdr:col>3</xdr:col>
      <xdr:colOff>142875</xdr:colOff>
      <xdr:row>54</xdr:row>
      <xdr:rowOff>165100</xdr:rowOff>
    </xdr:to>
    <xdr:cxnSp macro="">
      <xdr:nvCxnSpPr>
        <xdr:cNvPr id="195" name="直線コネクタ 194"/>
        <xdr:cNvCxnSpPr/>
      </xdr:nvCxnSpPr>
      <xdr:spPr>
        <a:xfrm>
          <a:off x="1320800" y="93599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88900</xdr:rowOff>
    </xdr:from>
    <xdr:to>
      <xdr:col>3</xdr:col>
      <xdr:colOff>193675</xdr:colOff>
      <xdr:row>55</xdr:row>
      <xdr:rowOff>19050</xdr:rowOff>
    </xdr:to>
    <xdr:sp macro="" textlink="">
      <xdr:nvSpPr>
        <xdr:cNvPr id="196" name="フローチャート : 判断 195"/>
        <xdr:cNvSpPr/>
      </xdr:nvSpPr>
      <xdr:spPr>
        <a:xfrm>
          <a:off x="21590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29227</xdr:rowOff>
    </xdr:from>
    <xdr:ext cx="762000" cy="259045"/>
    <xdr:sp macro="" textlink="">
      <xdr:nvSpPr>
        <xdr:cNvPr id="197" name="テキスト ボックス 196"/>
        <xdr:cNvSpPr txBox="1"/>
      </xdr:nvSpPr>
      <xdr:spPr>
        <a:xfrm>
          <a:off x="1828800" y="911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76200</xdr:rowOff>
    </xdr:from>
    <xdr:to>
      <xdr:col>1</xdr:col>
      <xdr:colOff>676275</xdr:colOff>
      <xdr:row>55</xdr:row>
      <xdr:rowOff>6350</xdr:rowOff>
    </xdr:to>
    <xdr:sp macro="" textlink="">
      <xdr:nvSpPr>
        <xdr:cNvPr id="198" name="フローチャート : 判断 197"/>
        <xdr:cNvSpPr/>
      </xdr:nvSpPr>
      <xdr:spPr>
        <a:xfrm>
          <a:off x="1270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162577</xdr:rowOff>
    </xdr:from>
    <xdr:ext cx="762000" cy="259045"/>
    <xdr:sp macro="" textlink="">
      <xdr:nvSpPr>
        <xdr:cNvPr id="199" name="テキスト ボックス 198"/>
        <xdr:cNvSpPr txBox="1"/>
      </xdr:nvSpPr>
      <xdr:spPr>
        <a:xfrm>
          <a:off x="939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120650</xdr:rowOff>
    </xdr:from>
    <xdr:to>
      <xdr:col>7</xdr:col>
      <xdr:colOff>66675</xdr:colOff>
      <xdr:row>56</xdr:row>
      <xdr:rowOff>50800</xdr:rowOff>
    </xdr:to>
    <xdr:sp macro="" textlink="">
      <xdr:nvSpPr>
        <xdr:cNvPr id="205" name="円/楕円 204"/>
        <xdr:cNvSpPr/>
      </xdr:nvSpPr>
      <xdr:spPr>
        <a:xfrm>
          <a:off x="47752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137177</xdr:rowOff>
    </xdr:from>
    <xdr:ext cx="762000" cy="259045"/>
    <xdr:sp macro="" textlink="">
      <xdr:nvSpPr>
        <xdr:cNvPr id="206" name="扶助費該当値テキスト"/>
        <xdr:cNvSpPr txBox="1"/>
      </xdr:nvSpPr>
      <xdr:spPr>
        <a:xfrm>
          <a:off x="4914900" y="939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44450</xdr:rowOff>
    </xdr:from>
    <xdr:to>
      <xdr:col>5</xdr:col>
      <xdr:colOff>600075</xdr:colOff>
      <xdr:row>55</xdr:row>
      <xdr:rowOff>146050</xdr:rowOff>
    </xdr:to>
    <xdr:sp macro="" textlink="">
      <xdr:nvSpPr>
        <xdr:cNvPr id="207" name="円/楕円 206"/>
        <xdr:cNvSpPr/>
      </xdr:nvSpPr>
      <xdr:spPr>
        <a:xfrm>
          <a:off x="39370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130827</xdr:rowOff>
    </xdr:from>
    <xdr:ext cx="736600" cy="259045"/>
    <xdr:sp macro="" textlink="">
      <xdr:nvSpPr>
        <xdr:cNvPr id="208" name="テキスト ボックス 207"/>
        <xdr:cNvSpPr txBox="1"/>
      </xdr:nvSpPr>
      <xdr:spPr>
        <a:xfrm>
          <a:off x="3606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19050</xdr:rowOff>
    </xdr:from>
    <xdr:to>
      <xdr:col>4</xdr:col>
      <xdr:colOff>396875</xdr:colOff>
      <xdr:row>55</xdr:row>
      <xdr:rowOff>120650</xdr:rowOff>
    </xdr:to>
    <xdr:sp macro="" textlink="">
      <xdr:nvSpPr>
        <xdr:cNvPr id="209" name="円/楕円 208"/>
        <xdr:cNvSpPr/>
      </xdr:nvSpPr>
      <xdr:spPr>
        <a:xfrm>
          <a:off x="3048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105427</xdr:rowOff>
    </xdr:from>
    <xdr:ext cx="762000" cy="259045"/>
    <xdr:sp macro="" textlink="">
      <xdr:nvSpPr>
        <xdr:cNvPr id="210" name="テキスト ボックス 209"/>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114300</xdr:rowOff>
    </xdr:from>
    <xdr:to>
      <xdr:col>3</xdr:col>
      <xdr:colOff>193675</xdr:colOff>
      <xdr:row>55</xdr:row>
      <xdr:rowOff>44450</xdr:rowOff>
    </xdr:to>
    <xdr:sp macro="" textlink="">
      <xdr:nvSpPr>
        <xdr:cNvPr id="211" name="円/楕円 210"/>
        <xdr:cNvSpPr/>
      </xdr:nvSpPr>
      <xdr:spPr>
        <a:xfrm>
          <a:off x="2159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29227</xdr:rowOff>
    </xdr:from>
    <xdr:ext cx="762000" cy="259045"/>
    <xdr:sp macro="" textlink="">
      <xdr:nvSpPr>
        <xdr:cNvPr id="212" name="テキスト ボックス 211"/>
        <xdr:cNvSpPr txBox="1"/>
      </xdr:nvSpPr>
      <xdr:spPr>
        <a:xfrm>
          <a:off x="1828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50800</xdr:rowOff>
    </xdr:from>
    <xdr:to>
      <xdr:col>1</xdr:col>
      <xdr:colOff>676275</xdr:colOff>
      <xdr:row>54</xdr:row>
      <xdr:rowOff>152400</xdr:rowOff>
    </xdr:to>
    <xdr:sp macro="" textlink="">
      <xdr:nvSpPr>
        <xdr:cNvPr id="213" name="円/楕円 212"/>
        <xdr:cNvSpPr/>
      </xdr:nvSpPr>
      <xdr:spPr>
        <a:xfrm>
          <a:off x="1270000" y="930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162577</xdr:rowOff>
    </xdr:from>
    <xdr:ext cx="762000" cy="259045"/>
    <xdr:sp macro="" textlink="">
      <xdr:nvSpPr>
        <xdr:cNvPr id="214" name="テキスト ボックス 213"/>
        <xdr:cNvSpPr txBox="1"/>
      </xdr:nvSpPr>
      <xdr:spPr>
        <a:xfrm>
          <a:off x="9398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34/100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近年は下水道事業や簡易水道事業等の公営企業会計に対する繰出しや、国民健康保険等の社会保障事業への繰出しが増加している。</a:t>
          </a:r>
          <a:endParaRPr kumimoji="1" lang="en-US" altLang="ja-JP" sz="1300">
            <a:latin typeface="ＭＳ Ｐゴシック"/>
          </a:endParaRPr>
        </a:p>
        <a:p>
          <a:r>
            <a:rPr kumimoji="1" lang="ja-JP" altLang="en-US" sz="1300">
              <a:latin typeface="ＭＳ Ｐゴシック"/>
            </a:rPr>
            <a:t>　今後は、これらの事業においても事業の見直しや使用料等の見直しを図り、繰出金の削減に努める。</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153670</xdr:rowOff>
    </xdr:from>
    <xdr:to>
      <xdr:col>24</xdr:col>
      <xdr:colOff>31750</xdr:colOff>
      <xdr:row>61</xdr:row>
      <xdr:rowOff>8890</xdr:rowOff>
    </xdr:to>
    <xdr:cxnSp macro="">
      <xdr:nvCxnSpPr>
        <xdr:cNvPr id="242" name="直線コネクタ 241"/>
        <xdr:cNvCxnSpPr/>
      </xdr:nvCxnSpPr>
      <xdr:spPr>
        <a:xfrm flipV="1">
          <a:off x="16510000" y="924052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152417</xdr:rowOff>
    </xdr:from>
    <xdr:ext cx="762000" cy="259045"/>
    <xdr:sp macro="" textlink="">
      <xdr:nvSpPr>
        <xdr:cNvPr id="243" name="その他最小値テキスト"/>
        <xdr:cNvSpPr txBox="1"/>
      </xdr:nvSpPr>
      <xdr:spPr>
        <a:xfrm>
          <a:off x="16598900" y="1043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23</xdr:col>
      <xdr:colOff>628650</xdr:colOff>
      <xdr:row>61</xdr:row>
      <xdr:rowOff>8890</xdr:rowOff>
    </xdr:from>
    <xdr:to>
      <xdr:col>24</xdr:col>
      <xdr:colOff>120650</xdr:colOff>
      <xdr:row>61</xdr:row>
      <xdr:rowOff>8890</xdr:rowOff>
    </xdr:to>
    <xdr:cxnSp macro="">
      <xdr:nvCxnSpPr>
        <xdr:cNvPr id="244" name="直線コネクタ 243"/>
        <xdr:cNvCxnSpPr/>
      </xdr:nvCxnSpPr>
      <xdr:spPr>
        <a:xfrm>
          <a:off x="16421100" y="1046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68597</xdr:rowOff>
    </xdr:from>
    <xdr:ext cx="762000" cy="259045"/>
    <xdr:sp macro="" textlink="">
      <xdr:nvSpPr>
        <xdr:cNvPr id="245" name="その他最大値テキスト"/>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53</xdr:row>
      <xdr:rowOff>153670</xdr:rowOff>
    </xdr:from>
    <xdr:to>
      <xdr:col>24</xdr:col>
      <xdr:colOff>120650</xdr:colOff>
      <xdr:row>53</xdr:row>
      <xdr:rowOff>153670</xdr:rowOff>
    </xdr:to>
    <xdr:cxnSp macro="">
      <xdr:nvCxnSpPr>
        <xdr:cNvPr id="246" name="直線コネクタ 245"/>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88900</xdr:rowOff>
    </xdr:from>
    <xdr:to>
      <xdr:col>24</xdr:col>
      <xdr:colOff>31750</xdr:colOff>
      <xdr:row>56</xdr:row>
      <xdr:rowOff>119380</xdr:rowOff>
    </xdr:to>
    <xdr:cxnSp macro="">
      <xdr:nvCxnSpPr>
        <xdr:cNvPr id="247" name="直線コネクタ 246"/>
        <xdr:cNvCxnSpPr/>
      </xdr:nvCxnSpPr>
      <xdr:spPr>
        <a:xfrm>
          <a:off x="15671800" y="96901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139717</xdr:rowOff>
    </xdr:from>
    <xdr:ext cx="762000" cy="259045"/>
    <xdr:sp macro="" textlink="">
      <xdr:nvSpPr>
        <xdr:cNvPr id="248" name="その他平均値テキスト"/>
        <xdr:cNvSpPr txBox="1"/>
      </xdr:nvSpPr>
      <xdr:spPr>
        <a:xfrm>
          <a:off x="16598900" y="9740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167640</xdr:rowOff>
    </xdr:from>
    <xdr:to>
      <xdr:col>24</xdr:col>
      <xdr:colOff>82550</xdr:colOff>
      <xdr:row>57</xdr:row>
      <xdr:rowOff>97790</xdr:rowOff>
    </xdr:to>
    <xdr:sp macro="" textlink="">
      <xdr:nvSpPr>
        <xdr:cNvPr id="249" name="フローチャート : 判断 248"/>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88900</xdr:rowOff>
    </xdr:from>
    <xdr:to>
      <xdr:col>22</xdr:col>
      <xdr:colOff>565150</xdr:colOff>
      <xdr:row>56</xdr:row>
      <xdr:rowOff>104140</xdr:rowOff>
    </xdr:to>
    <xdr:cxnSp macro="">
      <xdr:nvCxnSpPr>
        <xdr:cNvPr id="250" name="直線コネクタ 249"/>
        <xdr:cNvCxnSpPr/>
      </xdr:nvCxnSpPr>
      <xdr:spPr>
        <a:xfrm flipV="1">
          <a:off x="14782800" y="96901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68580</xdr:rowOff>
    </xdr:from>
    <xdr:to>
      <xdr:col>22</xdr:col>
      <xdr:colOff>615950</xdr:colOff>
      <xdr:row>56</xdr:row>
      <xdr:rowOff>170180</xdr:rowOff>
    </xdr:to>
    <xdr:sp macro="" textlink="">
      <xdr:nvSpPr>
        <xdr:cNvPr id="251" name="フローチャート : 判断 250"/>
        <xdr:cNvSpPr/>
      </xdr:nvSpPr>
      <xdr:spPr>
        <a:xfrm>
          <a:off x="15621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154957</xdr:rowOff>
    </xdr:from>
    <xdr:ext cx="736600" cy="259045"/>
    <xdr:sp macro="" textlink="">
      <xdr:nvSpPr>
        <xdr:cNvPr id="252" name="テキスト ボックス 251"/>
        <xdr:cNvSpPr txBox="1"/>
      </xdr:nvSpPr>
      <xdr:spPr>
        <a:xfrm>
          <a:off x="15290800" y="9756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161290</xdr:rowOff>
    </xdr:from>
    <xdr:to>
      <xdr:col>21</xdr:col>
      <xdr:colOff>361950</xdr:colOff>
      <xdr:row>56</xdr:row>
      <xdr:rowOff>104140</xdr:rowOff>
    </xdr:to>
    <xdr:cxnSp macro="">
      <xdr:nvCxnSpPr>
        <xdr:cNvPr id="253" name="直線コネクタ 252"/>
        <xdr:cNvCxnSpPr/>
      </xdr:nvCxnSpPr>
      <xdr:spPr>
        <a:xfrm>
          <a:off x="13893800" y="95910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22860</xdr:rowOff>
    </xdr:from>
    <xdr:to>
      <xdr:col>21</xdr:col>
      <xdr:colOff>412750</xdr:colOff>
      <xdr:row>56</xdr:row>
      <xdr:rowOff>124460</xdr:rowOff>
    </xdr:to>
    <xdr:sp macro="" textlink="">
      <xdr:nvSpPr>
        <xdr:cNvPr id="254" name="フローチャート : 判断 253"/>
        <xdr:cNvSpPr/>
      </xdr:nvSpPr>
      <xdr:spPr>
        <a:xfrm>
          <a:off x="147320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134637</xdr:rowOff>
    </xdr:from>
    <xdr:ext cx="762000" cy="259045"/>
    <xdr:sp macro="" textlink="">
      <xdr:nvSpPr>
        <xdr:cNvPr id="255" name="テキスト ボックス 254"/>
        <xdr:cNvSpPr txBox="1"/>
      </xdr:nvSpPr>
      <xdr:spPr>
        <a:xfrm>
          <a:off x="144018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161290</xdr:rowOff>
    </xdr:from>
    <xdr:to>
      <xdr:col>20</xdr:col>
      <xdr:colOff>158750</xdr:colOff>
      <xdr:row>56</xdr:row>
      <xdr:rowOff>20320</xdr:rowOff>
    </xdr:to>
    <xdr:cxnSp macro="">
      <xdr:nvCxnSpPr>
        <xdr:cNvPr id="256" name="直線コネクタ 255"/>
        <xdr:cNvCxnSpPr/>
      </xdr:nvCxnSpPr>
      <xdr:spPr>
        <a:xfrm flipV="1">
          <a:off x="13004800" y="95910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133350</xdr:rowOff>
    </xdr:from>
    <xdr:to>
      <xdr:col>20</xdr:col>
      <xdr:colOff>209550</xdr:colOff>
      <xdr:row>56</xdr:row>
      <xdr:rowOff>63500</xdr:rowOff>
    </xdr:to>
    <xdr:sp macro="" textlink="">
      <xdr:nvSpPr>
        <xdr:cNvPr id="257" name="フローチャート : 判断 256"/>
        <xdr:cNvSpPr/>
      </xdr:nvSpPr>
      <xdr:spPr>
        <a:xfrm>
          <a:off x="13843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48277</xdr:rowOff>
    </xdr:from>
    <xdr:ext cx="762000" cy="259045"/>
    <xdr:sp macro="" textlink="">
      <xdr:nvSpPr>
        <xdr:cNvPr id="258" name="テキスト ボックス 257"/>
        <xdr:cNvSpPr txBox="1"/>
      </xdr:nvSpPr>
      <xdr:spPr>
        <a:xfrm>
          <a:off x="13512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140970</xdr:rowOff>
    </xdr:from>
    <xdr:to>
      <xdr:col>19</xdr:col>
      <xdr:colOff>6350</xdr:colOff>
      <xdr:row>56</xdr:row>
      <xdr:rowOff>71120</xdr:rowOff>
    </xdr:to>
    <xdr:sp macro="" textlink="">
      <xdr:nvSpPr>
        <xdr:cNvPr id="259" name="フローチャート : 判断 258"/>
        <xdr:cNvSpPr/>
      </xdr:nvSpPr>
      <xdr:spPr>
        <a:xfrm>
          <a:off x="12954000" y="957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81297</xdr:rowOff>
    </xdr:from>
    <xdr:ext cx="762000" cy="259045"/>
    <xdr:sp macro="" textlink="">
      <xdr:nvSpPr>
        <xdr:cNvPr id="260" name="テキスト ボックス 259"/>
        <xdr:cNvSpPr txBox="1"/>
      </xdr:nvSpPr>
      <xdr:spPr>
        <a:xfrm>
          <a:off x="12623800" y="933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68580</xdr:rowOff>
    </xdr:from>
    <xdr:to>
      <xdr:col>24</xdr:col>
      <xdr:colOff>82550</xdr:colOff>
      <xdr:row>56</xdr:row>
      <xdr:rowOff>170180</xdr:rowOff>
    </xdr:to>
    <xdr:sp macro="" textlink="">
      <xdr:nvSpPr>
        <xdr:cNvPr id="266" name="円/楕円 265"/>
        <xdr:cNvSpPr/>
      </xdr:nvSpPr>
      <xdr:spPr>
        <a:xfrm>
          <a:off x="164592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85107</xdr:rowOff>
    </xdr:from>
    <xdr:ext cx="762000" cy="259045"/>
    <xdr:sp macro="" textlink="">
      <xdr:nvSpPr>
        <xdr:cNvPr id="267" name="その他該当値テキスト"/>
        <xdr:cNvSpPr txBox="1"/>
      </xdr:nvSpPr>
      <xdr:spPr>
        <a:xfrm>
          <a:off x="165989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38100</xdr:rowOff>
    </xdr:from>
    <xdr:to>
      <xdr:col>22</xdr:col>
      <xdr:colOff>615950</xdr:colOff>
      <xdr:row>56</xdr:row>
      <xdr:rowOff>139700</xdr:rowOff>
    </xdr:to>
    <xdr:sp macro="" textlink="">
      <xdr:nvSpPr>
        <xdr:cNvPr id="268" name="円/楕円 267"/>
        <xdr:cNvSpPr/>
      </xdr:nvSpPr>
      <xdr:spPr>
        <a:xfrm>
          <a:off x="15621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149877</xdr:rowOff>
    </xdr:from>
    <xdr:ext cx="736600" cy="259045"/>
    <xdr:sp macro="" textlink="">
      <xdr:nvSpPr>
        <xdr:cNvPr id="269" name="テキスト ボックス 268"/>
        <xdr:cNvSpPr txBox="1"/>
      </xdr:nvSpPr>
      <xdr:spPr>
        <a:xfrm>
          <a:off x="15290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53340</xdr:rowOff>
    </xdr:from>
    <xdr:to>
      <xdr:col>21</xdr:col>
      <xdr:colOff>412750</xdr:colOff>
      <xdr:row>56</xdr:row>
      <xdr:rowOff>154940</xdr:rowOff>
    </xdr:to>
    <xdr:sp macro="" textlink="">
      <xdr:nvSpPr>
        <xdr:cNvPr id="270" name="円/楕円 269"/>
        <xdr:cNvSpPr/>
      </xdr:nvSpPr>
      <xdr:spPr>
        <a:xfrm>
          <a:off x="14732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139717</xdr:rowOff>
    </xdr:from>
    <xdr:ext cx="762000" cy="259045"/>
    <xdr:sp macro="" textlink="">
      <xdr:nvSpPr>
        <xdr:cNvPr id="271" name="テキスト ボックス 270"/>
        <xdr:cNvSpPr txBox="1"/>
      </xdr:nvSpPr>
      <xdr:spPr>
        <a:xfrm>
          <a:off x="14401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110490</xdr:rowOff>
    </xdr:from>
    <xdr:to>
      <xdr:col>20</xdr:col>
      <xdr:colOff>209550</xdr:colOff>
      <xdr:row>56</xdr:row>
      <xdr:rowOff>40640</xdr:rowOff>
    </xdr:to>
    <xdr:sp macro="" textlink="">
      <xdr:nvSpPr>
        <xdr:cNvPr id="272" name="円/楕円 271"/>
        <xdr:cNvSpPr/>
      </xdr:nvSpPr>
      <xdr:spPr>
        <a:xfrm>
          <a:off x="13843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50817</xdr:rowOff>
    </xdr:from>
    <xdr:ext cx="762000" cy="259045"/>
    <xdr:sp macro="" textlink="">
      <xdr:nvSpPr>
        <xdr:cNvPr id="273" name="テキスト ボックス 272"/>
        <xdr:cNvSpPr txBox="1"/>
      </xdr:nvSpPr>
      <xdr:spPr>
        <a:xfrm>
          <a:off x="13512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140970</xdr:rowOff>
    </xdr:from>
    <xdr:to>
      <xdr:col>19</xdr:col>
      <xdr:colOff>6350</xdr:colOff>
      <xdr:row>56</xdr:row>
      <xdr:rowOff>71120</xdr:rowOff>
    </xdr:to>
    <xdr:sp macro="" textlink="">
      <xdr:nvSpPr>
        <xdr:cNvPr id="274" name="円/楕円 273"/>
        <xdr:cNvSpPr/>
      </xdr:nvSpPr>
      <xdr:spPr>
        <a:xfrm>
          <a:off x="12954000" y="95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55897</xdr:rowOff>
    </xdr:from>
    <xdr:ext cx="762000" cy="259045"/>
    <xdr:sp macro="" textlink="">
      <xdr:nvSpPr>
        <xdr:cNvPr id="275" name="テキスト ボックス 274"/>
        <xdr:cNvSpPr txBox="1"/>
      </xdr:nvSpPr>
      <xdr:spPr>
        <a:xfrm>
          <a:off x="12623800" y="965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10/100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類似団体平均と比較すると、補助費等に係る経常収支比率は同程度となっているが、今後も各種団体への補助金等の適正化に取り組むなど、経費の抑制に努める。</a:t>
          </a: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81280</xdr:rowOff>
    </xdr:from>
    <xdr:to>
      <xdr:col>24</xdr:col>
      <xdr:colOff>31750</xdr:colOff>
      <xdr:row>40</xdr:row>
      <xdr:rowOff>58420</xdr:rowOff>
    </xdr:to>
    <xdr:cxnSp macro="">
      <xdr:nvCxnSpPr>
        <xdr:cNvPr id="300" name="直線コネクタ 299"/>
        <xdr:cNvCxnSpPr/>
      </xdr:nvCxnSpPr>
      <xdr:spPr>
        <a:xfrm flipV="1">
          <a:off x="16510000" y="5910580"/>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30497</xdr:rowOff>
    </xdr:from>
    <xdr:ext cx="762000" cy="259045"/>
    <xdr:sp macro="" textlink="">
      <xdr:nvSpPr>
        <xdr:cNvPr id="301" name="補助費等最小値テキスト"/>
        <xdr:cNvSpPr txBox="1"/>
      </xdr:nvSpPr>
      <xdr:spPr>
        <a:xfrm>
          <a:off x="16598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23</xdr:col>
      <xdr:colOff>628650</xdr:colOff>
      <xdr:row>40</xdr:row>
      <xdr:rowOff>58420</xdr:rowOff>
    </xdr:from>
    <xdr:to>
      <xdr:col>24</xdr:col>
      <xdr:colOff>120650</xdr:colOff>
      <xdr:row>40</xdr:row>
      <xdr:rowOff>58420</xdr:rowOff>
    </xdr:to>
    <xdr:cxnSp macro="">
      <xdr:nvCxnSpPr>
        <xdr:cNvPr id="302" name="直線コネクタ 301"/>
        <xdr:cNvCxnSpPr/>
      </xdr:nvCxnSpPr>
      <xdr:spPr>
        <a:xfrm>
          <a:off x="16421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167657</xdr:rowOff>
    </xdr:from>
    <xdr:ext cx="762000" cy="259045"/>
    <xdr:sp macro="" textlink="">
      <xdr:nvSpPr>
        <xdr:cNvPr id="303" name="補助費等最大値テキスト"/>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a:t>
          </a:r>
          <a:endParaRPr kumimoji="1" lang="ja-JP" altLang="en-US" sz="1000" b="1">
            <a:latin typeface="ＭＳ Ｐゴシック"/>
          </a:endParaRPr>
        </a:p>
      </xdr:txBody>
    </xdr:sp>
    <xdr:clientData/>
  </xdr:oneCellAnchor>
  <xdr:twoCellAnchor>
    <xdr:from>
      <xdr:col>23</xdr:col>
      <xdr:colOff>628650</xdr:colOff>
      <xdr:row>34</xdr:row>
      <xdr:rowOff>81280</xdr:rowOff>
    </xdr:from>
    <xdr:to>
      <xdr:col>24</xdr:col>
      <xdr:colOff>120650</xdr:colOff>
      <xdr:row>34</xdr:row>
      <xdr:rowOff>81280</xdr:rowOff>
    </xdr:to>
    <xdr:cxnSp macro="">
      <xdr:nvCxnSpPr>
        <xdr:cNvPr id="304" name="直線コネクタ 303"/>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129286</xdr:rowOff>
    </xdr:from>
    <xdr:to>
      <xdr:col>24</xdr:col>
      <xdr:colOff>31750</xdr:colOff>
      <xdr:row>35</xdr:row>
      <xdr:rowOff>143002</xdr:rowOff>
    </xdr:to>
    <xdr:cxnSp macro="">
      <xdr:nvCxnSpPr>
        <xdr:cNvPr id="305" name="直線コネクタ 304"/>
        <xdr:cNvCxnSpPr/>
      </xdr:nvCxnSpPr>
      <xdr:spPr>
        <a:xfrm flipV="1">
          <a:off x="15671800" y="613003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98569</xdr:rowOff>
    </xdr:from>
    <xdr:ext cx="762000" cy="259045"/>
    <xdr:sp macro="" textlink="">
      <xdr:nvSpPr>
        <xdr:cNvPr id="306" name="補助費等平均値テキスト"/>
        <xdr:cNvSpPr txBox="1"/>
      </xdr:nvSpPr>
      <xdr:spPr>
        <a:xfrm>
          <a:off x="16598900" y="6270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126492</xdr:rowOff>
    </xdr:from>
    <xdr:to>
      <xdr:col>24</xdr:col>
      <xdr:colOff>82550</xdr:colOff>
      <xdr:row>37</xdr:row>
      <xdr:rowOff>56642</xdr:rowOff>
    </xdr:to>
    <xdr:sp macro="" textlink="">
      <xdr:nvSpPr>
        <xdr:cNvPr id="307" name="フローチャート : 判断 306"/>
        <xdr:cNvSpPr/>
      </xdr:nvSpPr>
      <xdr:spPr>
        <a:xfrm>
          <a:off x="16459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143002</xdr:rowOff>
    </xdr:from>
    <xdr:to>
      <xdr:col>22</xdr:col>
      <xdr:colOff>565150</xdr:colOff>
      <xdr:row>35</xdr:row>
      <xdr:rowOff>143002</xdr:rowOff>
    </xdr:to>
    <xdr:cxnSp macro="">
      <xdr:nvCxnSpPr>
        <xdr:cNvPr id="308" name="直線コネクタ 307"/>
        <xdr:cNvCxnSpPr/>
      </xdr:nvCxnSpPr>
      <xdr:spPr>
        <a:xfrm>
          <a:off x="14782800" y="61437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7620</xdr:rowOff>
    </xdr:from>
    <xdr:to>
      <xdr:col>22</xdr:col>
      <xdr:colOff>615950</xdr:colOff>
      <xdr:row>36</xdr:row>
      <xdr:rowOff>109220</xdr:rowOff>
    </xdr:to>
    <xdr:sp macro="" textlink="">
      <xdr:nvSpPr>
        <xdr:cNvPr id="309" name="フローチャート : 判断 308"/>
        <xdr:cNvSpPr/>
      </xdr:nvSpPr>
      <xdr:spPr>
        <a:xfrm>
          <a:off x="15621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93997</xdr:rowOff>
    </xdr:from>
    <xdr:ext cx="736600" cy="259045"/>
    <xdr:sp macro="" textlink="">
      <xdr:nvSpPr>
        <xdr:cNvPr id="310" name="テキスト ボックス 309"/>
        <xdr:cNvSpPr txBox="1"/>
      </xdr:nvSpPr>
      <xdr:spPr>
        <a:xfrm>
          <a:off x="15290800" y="6266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124714</xdr:rowOff>
    </xdr:from>
    <xdr:to>
      <xdr:col>21</xdr:col>
      <xdr:colOff>361950</xdr:colOff>
      <xdr:row>35</xdr:row>
      <xdr:rowOff>143002</xdr:rowOff>
    </xdr:to>
    <xdr:cxnSp macro="">
      <xdr:nvCxnSpPr>
        <xdr:cNvPr id="311" name="直線コネクタ 310"/>
        <xdr:cNvCxnSpPr/>
      </xdr:nvCxnSpPr>
      <xdr:spPr>
        <a:xfrm>
          <a:off x="13893800" y="612546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21336</xdr:rowOff>
    </xdr:from>
    <xdr:to>
      <xdr:col>21</xdr:col>
      <xdr:colOff>412750</xdr:colOff>
      <xdr:row>36</xdr:row>
      <xdr:rowOff>122936</xdr:rowOff>
    </xdr:to>
    <xdr:sp macro="" textlink="">
      <xdr:nvSpPr>
        <xdr:cNvPr id="312" name="フローチャート : 判断 311"/>
        <xdr:cNvSpPr/>
      </xdr:nvSpPr>
      <xdr:spPr>
        <a:xfrm>
          <a:off x="14732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107713</xdr:rowOff>
    </xdr:from>
    <xdr:ext cx="762000" cy="259045"/>
    <xdr:sp macro="" textlink="">
      <xdr:nvSpPr>
        <xdr:cNvPr id="313" name="テキスト ボックス 312"/>
        <xdr:cNvSpPr txBox="1"/>
      </xdr:nvSpPr>
      <xdr:spPr>
        <a:xfrm>
          <a:off x="14401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124714</xdr:rowOff>
    </xdr:from>
    <xdr:to>
      <xdr:col>20</xdr:col>
      <xdr:colOff>158750</xdr:colOff>
      <xdr:row>35</xdr:row>
      <xdr:rowOff>129286</xdr:rowOff>
    </xdr:to>
    <xdr:cxnSp macro="">
      <xdr:nvCxnSpPr>
        <xdr:cNvPr id="314" name="直線コネクタ 313"/>
        <xdr:cNvCxnSpPr/>
      </xdr:nvCxnSpPr>
      <xdr:spPr>
        <a:xfrm flipV="1">
          <a:off x="13004800" y="612546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12192</xdr:rowOff>
    </xdr:from>
    <xdr:to>
      <xdr:col>20</xdr:col>
      <xdr:colOff>209550</xdr:colOff>
      <xdr:row>36</xdr:row>
      <xdr:rowOff>113792</xdr:rowOff>
    </xdr:to>
    <xdr:sp macro="" textlink="">
      <xdr:nvSpPr>
        <xdr:cNvPr id="315" name="フローチャート : 判断 314"/>
        <xdr:cNvSpPr/>
      </xdr:nvSpPr>
      <xdr:spPr>
        <a:xfrm>
          <a:off x="13843000" y="6184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98569</xdr:rowOff>
    </xdr:from>
    <xdr:ext cx="762000" cy="259045"/>
    <xdr:sp macro="" textlink="">
      <xdr:nvSpPr>
        <xdr:cNvPr id="316" name="テキスト ボックス 315"/>
        <xdr:cNvSpPr txBox="1"/>
      </xdr:nvSpPr>
      <xdr:spPr>
        <a:xfrm>
          <a:off x="13512800" y="627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16764</xdr:rowOff>
    </xdr:from>
    <xdr:to>
      <xdr:col>19</xdr:col>
      <xdr:colOff>6350</xdr:colOff>
      <xdr:row>36</xdr:row>
      <xdr:rowOff>118364</xdr:rowOff>
    </xdr:to>
    <xdr:sp macro="" textlink="">
      <xdr:nvSpPr>
        <xdr:cNvPr id="317" name="フローチャート : 判断 316"/>
        <xdr:cNvSpPr/>
      </xdr:nvSpPr>
      <xdr:spPr>
        <a:xfrm>
          <a:off x="12954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103141</xdr:rowOff>
    </xdr:from>
    <xdr:ext cx="762000" cy="259045"/>
    <xdr:sp macro="" textlink="">
      <xdr:nvSpPr>
        <xdr:cNvPr id="318" name="テキスト ボックス 317"/>
        <xdr:cNvSpPr txBox="1"/>
      </xdr:nvSpPr>
      <xdr:spPr>
        <a:xfrm>
          <a:off x="12623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78486</xdr:rowOff>
    </xdr:from>
    <xdr:to>
      <xdr:col>24</xdr:col>
      <xdr:colOff>82550</xdr:colOff>
      <xdr:row>36</xdr:row>
      <xdr:rowOff>8636</xdr:rowOff>
    </xdr:to>
    <xdr:sp macro="" textlink="">
      <xdr:nvSpPr>
        <xdr:cNvPr id="324" name="円/楕円 323"/>
        <xdr:cNvSpPr/>
      </xdr:nvSpPr>
      <xdr:spPr>
        <a:xfrm>
          <a:off x="164592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95013</xdr:rowOff>
    </xdr:from>
    <xdr:ext cx="762000" cy="259045"/>
    <xdr:sp macro="" textlink="">
      <xdr:nvSpPr>
        <xdr:cNvPr id="325" name="補助費等該当値テキスト"/>
        <xdr:cNvSpPr txBox="1"/>
      </xdr:nvSpPr>
      <xdr:spPr>
        <a:xfrm>
          <a:off x="16598900" y="592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92202</xdr:rowOff>
    </xdr:from>
    <xdr:to>
      <xdr:col>22</xdr:col>
      <xdr:colOff>615950</xdr:colOff>
      <xdr:row>36</xdr:row>
      <xdr:rowOff>22352</xdr:rowOff>
    </xdr:to>
    <xdr:sp macro="" textlink="">
      <xdr:nvSpPr>
        <xdr:cNvPr id="326" name="円/楕円 325"/>
        <xdr:cNvSpPr/>
      </xdr:nvSpPr>
      <xdr:spPr>
        <a:xfrm>
          <a:off x="15621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32529</xdr:rowOff>
    </xdr:from>
    <xdr:ext cx="736600" cy="259045"/>
    <xdr:sp macro="" textlink="">
      <xdr:nvSpPr>
        <xdr:cNvPr id="327" name="テキスト ボックス 326"/>
        <xdr:cNvSpPr txBox="1"/>
      </xdr:nvSpPr>
      <xdr:spPr>
        <a:xfrm>
          <a:off x="15290800" y="5861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92202</xdr:rowOff>
    </xdr:from>
    <xdr:to>
      <xdr:col>21</xdr:col>
      <xdr:colOff>412750</xdr:colOff>
      <xdr:row>36</xdr:row>
      <xdr:rowOff>22352</xdr:rowOff>
    </xdr:to>
    <xdr:sp macro="" textlink="">
      <xdr:nvSpPr>
        <xdr:cNvPr id="328" name="円/楕円 327"/>
        <xdr:cNvSpPr/>
      </xdr:nvSpPr>
      <xdr:spPr>
        <a:xfrm>
          <a:off x="14732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32529</xdr:rowOff>
    </xdr:from>
    <xdr:ext cx="762000" cy="259045"/>
    <xdr:sp macro="" textlink="">
      <xdr:nvSpPr>
        <xdr:cNvPr id="329" name="テキスト ボックス 328"/>
        <xdr:cNvSpPr txBox="1"/>
      </xdr:nvSpPr>
      <xdr:spPr>
        <a:xfrm>
          <a:off x="14401800" y="586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73914</xdr:rowOff>
    </xdr:from>
    <xdr:to>
      <xdr:col>20</xdr:col>
      <xdr:colOff>209550</xdr:colOff>
      <xdr:row>36</xdr:row>
      <xdr:rowOff>4064</xdr:rowOff>
    </xdr:to>
    <xdr:sp macro="" textlink="">
      <xdr:nvSpPr>
        <xdr:cNvPr id="330" name="円/楕円 329"/>
        <xdr:cNvSpPr/>
      </xdr:nvSpPr>
      <xdr:spPr>
        <a:xfrm>
          <a:off x="138430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14241</xdr:rowOff>
    </xdr:from>
    <xdr:ext cx="762000" cy="259045"/>
    <xdr:sp macro="" textlink="">
      <xdr:nvSpPr>
        <xdr:cNvPr id="331" name="テキスト ボックス 330"/>
        <xdr:cNvSpPr txBox="1"/>
      </xdr:nvSpPr>
      <xdr:spPr>
        <a:xfrm>
          <a:off x="13512800" y="5843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78486</xdr:rowOff>
    </xdr:from>
    <xdr:to>
      <xdr:col>19</xdr:col>
      <xdr:colOff>6350</xdr:colOff>
      <xdr:row>36</xdr:row>
      <xdr:rowOff>8636</xdr:rowOff>
    </xdr:to>
    <xdr:sp macro="" textlink="">
      <xdr:nvSpPr>
        <xdr:cNvPr id="332" name="円/楕円 331"/>
        <xdr:cNvSpPr/>
      </xdr:nvSpPr>
      <xdr:spPr>
        <a:xfrm>
          <a:off x="129540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18813</xdr:rowOff>
    </xdr:from>
    <xdr:ext cx="762000" cy="259045"/>
    <xdr:sp macro="" textlink="">
      <xdr:nvSpPr>
        <xdr:cNvPr id="333" name="テキスト ボックス 332"/>
        <xdr:cNvSpPr txBox="1"/>
      </xdr:nvSpPr>
      <xdr:spPr>
        <a:xfrm>
          <a:off x="12623800" y="5848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87/100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類似団体平均と比較すると、公債費に係る経常収支比率は、近年ほぼ同程度で推移していたが、平成</a:t>
          </a:r>
          <a:r>
            <a:rPr kumimoji="1" lang="en-US" altLang="ja-JP" sz="1300">
              <a:latin typeface="ＭＳ Ｐゴシック"/>
            </a:rPr>
            <a:t>28</a:t>
          </a:r>
          <a:r>
            <a:rPr kumimoji="1" lang="ja-JP" altLang="en-US" sz="1300">
              <a:latin typeface="ＭＳ Ｐゴシック"/>
            </a:rPr>
            <a:t>年度は大きく上回った状況にある。</a:t>
          </a:r>
          <a:endParaRPr kumimoji="1" lang="en-US" altLang="ja-JP" sz="1300">
            <a:latin typeface="ＭＳ Ｐゴシック"/>
          </a:endParaRPr>
        </a:p>
        <a:p>
          <a:r>
            <a:rPr kumimoji="1" lang="ja-JP" altLang="en-US" sz="1300">
              <a:latin typeface="ＭＳ Ｐゴシック"/>
            </a:rPr>
            <a:t>　今後も新規発行債を抑制するとともに、必要に応じて地方債の繰上償還を行うなど公債費の削減に努める。</a:t>
          </a:r>
        </a:p>
      </xdr:txBody>
    </xdr:sp>
    <xdr:clientData/>
  </xdr:twoCellAnchor>
  <xdr:oneCellAnchor>
    <xdr:from>
      <xdr:col>1</xdr:col>
      <xdr:colOff>28575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8" name="直線コネクタ 347"/>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9" name="テキスト ボックス 348"/>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0" name="直線コネクタ 349"/>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1" name="テキスト ボックス 350"/>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2" name="直線コネクタ 351"/>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3" name="テキスト ボックス 352"/>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4" name="直線コネクタ 353"/>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5" name="テキスト ボックス 354"/>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6" name="直線コネクタ 355"/>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7" name="テキスト ボックス 356"/>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59" name="テキスト ボックス 35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62230</xdr:rowOff>
    </xdr:from>
    <xdr:to>
      <xdr:col>7</xdr:col>
      <xdr:colOff>15875</xdr:colOff>
      <xdr:row>81</xdr:row>
      <xdr:rowOff>123189</xdr:rowOff>
    </xdr:to>
    <xdr:cxnSp macro="">
      <xdr:nvCxnSpPr>
        <xdr:cNvPr id="361" name="直線コネクタ 360"/>
        <xdr:cNvCxnSpPr/>
      </xdr:nvCxnSpPr>
      <xdr:spPr>
        <a:xfrm flipV="1">
          <a:off x="4826000" y="12578080"/>
          <a:ext cx="0" cy="1432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95266</xdr:rowOff>
    </xdr:from>
    <xdr:ext cx="762000" cy="259045"/>
    <xdr:sp macro="" textlink="">
      <xdr:nvSpPr>
        <xdr:cNvPr id="362" name="公債費最小値テキスト"/>
        <xdr:cNvSpPr txBox="1"/>
      </xdr:nvSpPr>
      <xdr:spPr>
        <a:xfrm>
          <a:off x="4914900" y="1398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a:t>
          </a:r>
          <a:endParaRPr kumimoji="1" lang="ja-JP" altLang="en-US" sz="1000" b="1">
            <a:latin typeface="ＭＳ Ｐゴシック"/>
          </a:endParaRPr>
        </a:p>
      </xdr:txBody>
    </xdr:sp>
    <xdr:clientData/>
  </xdr:oneCellAnchor>
  <xdr:twoCellAnchor>
    <xdr:from>
      <xdr:col>6</xdr:col>
      <xdr:colOff>612775</xdr:colOff>
      <xdr:row>81</xdr:row>
      <xdr:rowOff>123189</xdr:rowOff>
    </xdr:from>
    <xdr:to>
      <xdr:col>7</xdr:col>
      <xdr:colOff>104775</xdr:colOff>
      <xdr:row>81</xdr:row>
      <xdr:rowOff>123189</xdr:rowOff>
    </xdr:to>
    <xdr:cxnSp macro="">
      <xdr:nvCxnSpPr>
        <xdr:cNvPr id="363" name="直線コネクタ 362"/>
        <xdr:cNvCxnSpPr/>
      </xdr:nvCxnSpPr>
      <xdr:spPr>
        <a:xfrm>
          <a:off x="4737100" y="1401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148607</xdr:rowOff>
    </xdr:from>
    <xdr:ext cx="762000" cy="259045"/>
    <xdr:sp macro="" textlink="">
      <xdr:nvSpPr>
        <xdr:cNvPr id="364" name="公債費最大値テキスト"/>
        <xdr:cNvSpPr txBox="1"/>
      </xdr:nvSpPr>
      <xdr:spPr>
        <a:xfrm>
          <a:off x="4914900" y="1232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a:t>
          </a:r>
          <a:endParaRPr kumimoji="1" lang="ja-JP" altLang="en-US" sz="1000" b="1">
            <a:latin typeface="ＭＳ Ｐゴシック"/>
          </a:endParaRPr>
        </a:p>
      </xdr:txBody>
    </xdr:sp>
    <xdr:clientData/>
  </xdr:oneCellAnchor>
  <xdr:twoCellAnchor>
    <xdr:from>
      <xdr:col>6</xdr:col>
      <xdr:colOff>612775</xdr:colOff>
      <xdr:row>73</xdr:row>
      <xdr:rowOff>62230</xdr:rowOff>
    </xdr:from>
    <xdr:to>
      <xdr:col>7</xdr:col>
      <xdr:colOff>104775</xdr:colOff>
      <xdr:row>73</xdr:row>
      <xdr:rowOff>62230</xdr:rowOff>
    </xdr:to>
    <xdr:cxnSp macro="">
      <xdr:nvCxnSpPr>
        <xdr:cNvPr id="365" name="直線コネクタ 364"/>
        <xdr:cNvCxnSpPr/>
      </xdr:nvCxnSpPr>
      <xdr:spPr>
        <a:xfrm>
          <a:off x="4737100" y="1257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127000</xdr:rowOff>
    </xdr:from>
    <xdr:to>
      <xdr:col>7</xdr:col>
      <xdr:colOff>15875</xdr:colOff>
      <xdr:row>78</xdr:row>
      <xdr:rowOff>157480</xdr:rowOff>
    </xdr:to>
    <xdr:cxnSp macro="">
      <xdr:nvCxnSpPr>
        <xdr:cNvPr id="366" name="直線コネクタ 365"/>
        <xdr:cNvCxnSpPr/>
      </xdr:nvCxnSpPr>
      <xdr:spPr>
        <a:xfrm>
          <a:off x="3987800" y="135001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115588</xdr:rowOff>
    </xdr:from>
    <xdr:ext cx="762000" cy="259045"/>
    <xdr:sp macro="" textlink="">
      <xdr:nvSpPr>
        <xdr:cNvPr id="367" name="公債費平均値テキスト"/>
        <xdr:cNvSpPr txBox="1"/>
      </xdr:nvSpPr>
      <xdr:spPr>
        <a:xfrm>
          <a:off x="4914900" y="12974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99061</xdr:rowOff>
    </xdr:from>
    <xdr:to>
      <xdr:col>7</xdr:col>
      <xdr:colOff>66675</xdr:colOff>
      <xdr:row>77</xdr:row>
      <xdr:rowOff>29211</xdr:rowOff>
    </xdr:to>
    <xdr:sp macro="" textlink="">
      <xdr:nvSpPr>
        <xdr:cNvPr id="368" name="フローチャート : 判断 367"/>
        <xdr:cNvSpPr/>
      </xdr:nvSpPr>
      <xdr:spPr>
        <a:xfrm>
          <a:off x="4775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127000</xdr:rowOff>
    </xdr:from>
    <xdr:to>
      <xdr:col>5</xdr:col>
      <xdr:colOff>549275</xdr:colOff>
      <xdr:row>79</xdr:row>
      <xdr:rowOff>24130</xdr:rowOff>
    </xdr:to>
    <xdr:cxnSp macro="">
      <xdr:nvCxnSpPr>
        <xdr:cNvPr id="369" name="直線コネクタ 368"/>
        <xdr:cNvCxnSpPr/>
      </xdr:nvCxnSpPr>
      <xdr:spPr>
        <a:xfrm flipV="1">
          <a:off x="3098800" y="135001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79</xdr:row>
      <xdr:rowOff>57150</xdr:rowOff>
    </xdr:from>
    <xdr:to>
      <xdr:col>5</xdr:col>
      <xdr:colOff>600075</xdr:colOff>
      <xdr:row>79</xdr:row>
      <xdr:rowOff>158750</xdr:rowOff>
    </xdr:to>
    <xdr:sp macro="" textlink="">
      <xdr:nvSpPr>
        <xdr:cNvPr id="370" name="フローチャート : 判断 369"/>
        <xdr:cNvSpPr/>
      </xdr:nvSpPr>
      <xdr:spPr>
        <a:xfrm>
          <a:off x="3937000" y="1360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143527</xdr:rowOff>
    </xdr:from>
    <xdr:ext cx="736600" cy="259045"/>
    <xdr:sp macro="" textlink="">
      <xdr:nvSpPr>
        <xdr:cNvPr id="371" name="テキスト ボックス 370"/>
        <xdr:cNvSpPr txBox="1"/>
      </xdr:nvSpPr>
      <xdr:spPr>
        <a:xfrm>
          <a:off x="3606800" y="1368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20.0</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24130</xdr:rowOff>
    </xdr:from>
    <xdr:to>
      <xdr:col>4</xdr:col>
      <xdr:colOff>346075</xdr:colOff>
      <xdr:row>79</xdr:row>
      <xdr:rowOff>100330</xdr:rowOff>
    </xdr:to>
    <xdr:cxnSp macro="">
      <xdr:nvCxnSpPr>
        <xdr:cNvPr id="372" name="直線コネクタ 371"/>
        <xdr:cNvCxnSpPr/>
      </xdr:nvCxnSpPr>
      <xdr:spPr>
        <a:xfrm flipV="1">
          <a:off x="2209800" y="135686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79</xdr:row>
      <xdr:rowOff>64770</xdr:rowOff>
    </xdr:from>
    <xdr:to>
      <xdr:col>4</xdr:col>
      <xdr:colOff>396875</xdr:colOff>
      <xdr:row>79</xdr:row>
      <xdr:rowOff>166370</xdr:rowOff>
    </xdr:to>
    <xdr:sp macro="" textlink="">
      <xdr:nvSpPr>
        <xdr:cNvPr id="373" name="フローチャート : 判断 372"/>
        <xdr:cNvSpPr/>
      </xdr:nvSpPr>
      <xdr:spPr>
        <a:xfrm>
          <a:off x="3048000" y="1360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151147</xdr:rowOff>
    </xdr:from>
    <xdr:ext cx="762000" cy="259045"/>
    <xdr:sp macro="" textlink="">
      <xdr:nvSpPr>
        <xdr:cNvPr id="374" name="テキスト ボックス 373"/>
        <xdr:cNvSpPr txBox="1"/>
      </xdr:nvSpPr>
      <xdr:spPr>
        <a:xfrm>
          <a:off x="2717800" y="1369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20.1</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100330</xdr:rowOff>
    </xdr:from>
    <xdr:to>
      <xdr:col>3</xdr:col>
      <xdr:colOff>142875</xdr:colOff>
      <xdr:row>80</xdr:row>
      <xdr:rowOff>12700</xdr:rowOff>
    </xdr:to>
    <xdr:cxnSp macro="">
      <xdr:nvCxnSpPr>
        <xdr:cNvPr id="375" name="直線コネクタ 374"/>
        <xdr:cNvCxnSpPr/>
      </xdr:nvCxnSpPr>
      <xdr:spPr>
        <a:xfrm flipV="1">
          <a:off x="1320800" y="136448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79</xdr:row>
      <xdr:rowOff>118111</xdr:rowOff>
    </xdr:from>
    <xdr:to>
      <xdr:col>3</xdr:col>
      <xdr:colOff>193675</xdr:colOff>
      <xdr:row>80</xdr:row>
      <xdr:rowOff>48261</xdr:rowOff>
    </xdr:to>
    <xdr:sp macro="" textlink="">
      <xdr:nvSpPr>
        <xdr:cNvPr id="376" name="フローチャート : 判断 375"/>
        <xdr:cNvSpPr/>
      </xdr:nvSpPr>
      <xdr:spPr>
        <a:xfrm>
          <a:off x="2159000" y="13662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33038</xdr:rowOff>
    </xdr:from>
    <xdr:ext cx="762000" cy="259045"/>
    <xdr:sp macro="" textlink="">
      <xdr:nvSpPr>
        <xdr:cNvPr id="377" name="テキスト ボックス 376"/>
        <xdr:cNvSpPr txBox="1"/>
      </xdr:nvSpPr>
      <xdr:spPr>
        <a:xfrm>
          <a:off x="1828800" y="13749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a:t>
          </a:r>
          <a:endParaRPr kumimoji="1" lang="ja-JP" altLang="en-US" sz="1000" b="1">
            <a:solidFill>
              <a:srgbClr val="000080"/>
            </a:solidFill>
            <a:latin typeface="ＭＳ Ｐゴシック"/>
          </a:endParaRPr>
        </a:p>
      </xdr:txBody>
    </xdr:sp>
    <xdr:clientData/>
  </xdr:oneCellAnchor>
  <xdr:twoCellAnchor>
    <xdr:from>
      <xdr:col>1</xdr:col>
      <xdr:colOff>574675</xdr:colOff>
      <xdr:row>80</xdr:row>
      <xdr:rowOff>7620</xdr:rowOff>
    </xdr:from>
    <xdr:to>
      <xdr:col>1</xdr:col>
      <xdr:colOff>676275</xdr:colOff>
      <xdr:row>80</xdr:row>
      <xdr:rowOff>109220</xdr:rowOff>
    </xdr:to>
    <xdr:sp macro="" textlink="">
      <xdr:nvSpPr>
        <xdr:cNvPr id="378" name="フローチャート : 判断 377"/>
        <xdr:cNvSpPr/>
      </xdr:nvSpPr>
      <xdr:spPr>
        <a:xfrm>
          <a:off x="1270000" y="1372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93997</xdr:rowOff>
    </xdr:from>
    <xdr:ext cx="762000" cy="259045"/>
    <xdr:sp macro="" textlink="">
      <xdr:nvSpPr>
        <xdr:cNvPr id="379" name="テキスト ボックス 378"/>
        <xdr:cNvSpPr txBox="1"/>
      </xdr:nvSpPr>
      <xdr:spPr>
        <a:xfrm>
          <a:off x="939800" y="1380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78</xdr:row>
      <xdr:rowOff>106680</xdr:rowOff>
    </xdr:from>
    <xdr:to>
      <xdr:col>7</xdr:col>
      <xdr:colOff>66675</xdr:colOff>
      <xdr:row>79</xdr:row>
      <xdr:rowOff>36830</xdr:rowOff>
    </xdr:to>
    <xdr:sp macro="" textlink="">
      <xdr:nvSpPr>
        <xdr:cNvPr id="385" name="円/楕円 384"/>
        <xdr:cNvSpPr/>
      </xdr:nvSpPr>
      <xdr:spPr>
        <a:xfrm>
          <a:off x="4775200" y="1347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78757</xdr:rowOff>
    </xdr:from>
    <xdr:ext cx="762000" cy="259045"/>
    <xdr:sp macro="" textlink="">
      <xdr:nvSpPr>
        <xdr:cNvPr id="386" name="公債費該当値テキスト"/>
        <xdr:cNvSpPr txBox="1"/>
      </xdr:nvSpPr>
      <xdr:spPr>
        <a:xfrm>
          <a:off x="4914900" y="1345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76200</xdr:rowOff>
    </xdr:from>
    <xdr:to>
      <xdr:col>5</xdr:col>
      <xdr:colOff>600075</xdr:colOff>
      <xdr:row>79</xdr:row>
      <xdr:rowOff>6350</xdr:rowOff>
    </xdr:to>
    <xdr:sp macro="" textlink="">
      <xdr:nvSpPr>
        <xdr:cNvPr id="387" name="円/楕円 386"/>
        <xdr:cNvSpPr/>
      </xdr:nvSpPr>
      <xdr:spPr>
        <a:xfrm>
          <a:off x="3937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16527</xdr:rowOff>
    </xdr:from>
    <xdr:ext cx="736600" cy="259045"/>
    <xdr:sp macro="" textlink="">
      <xdr:nvSpPr>
        <xdr:cNvPr id="388" name="テキスト ボックス 387"/>
        <xdr:cNvSpPr txBox="1"/>
      </xdr:nvSpPr>
      <xdr:spPr>
        <a:xfrm>
          <a:off x="3606800" y="1321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144780</xdr:rowOff>
    </xdr:from>
    <xdr:to>
      <xdr:col>4</xdr:col>
      <xdr:colOff>396875</xdr:colOff>
      <xdr:row>79</xdr:row>
      <xdr:rowOff>74930</xdr:rowOff>
    </xdr:to>
    <xdr:sp macro="" textlink="">
      <xdr:nvSpPr>
        <xdr:cNvPr id="389" name="円/楕円 388"/>
        <xdr:cNvSpPr/>
      </xdr:nvSpPr>
      <xdr:spPr>
        <a:xfrm>
          <a:off x="30480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85107</xdr:rowOff>
    </xdr:from>
    <xdr:ext cx="762000" cy="259045"/>
    <xdr:sp macro="" textlink="">
      <xdr:nvSpPr>
        <xdr:cNvPr id="390" name="テキスト ボックス 389"/>
        <xdr:cNvSpPr txBox="1"/>
      </xdr:nvSpPr>
      <xdr:spPr>
        <a:xfrm>
          <a:off x="2717800" y="1328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49530</xdr:rowOff>
    </xdr:from>
    <xdr:to>
      <xdr:col>3</xdr:col>
      <xdr:colOff>193675</xdr:colOff>
      <xdr:row>79</xdr:row>
      <xdr:rowOff>151130</xdr:rowOff>
    </xdr:to>
    <xdr:sp macro="" textlink="">
      <xdr:nvSpPr>
        <xdr:cNvPr id="391" name="円/楕円 390"/>
        <xdr:cNvSpPr/>
      </xdr:nvSpPr>
      <xdr:spPr>
        <a:xfrm>
          <a:off x="2159000" y="1359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161307</xdr:rowOff>
    </xdr:from>
    <xdr:ext cx="762000" cy="259045"/>
    <xdr:sp macro="" textlink="">
      <xdr:nvSpPr>
        <xdr:cNvPr id="392" name="テキスト ボックス 391"/>
        <xdr:cNvSpPr txBox="1"/>
      </xdr:nvSpPr>
      <xdr:spPr>
        <a:xfrm>
          <a:off x="1828800" y="1336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133350</xdr:rowOff>
    </xdr:from>
    <xdr:to>
      <xdr:col>1</xdr:col>
      <xdr:colOff>676275</xdr:colOff>
      <xdr:row>80</xdr:row>
      <xdr:rowOff>63500</xdr:rowOff>
    </xdr:to>
    <xdr:sp macro="" textlink="">
      <xdr:nvSpPr>
        <xdr:cNvPr id="393" name="円/楕円 392"/>
        <xdr:cNvSpPr/>
      </xdr:nvSpPr>
      <xdr:spPr>
        <a:xfrm>
          <a:off x="1270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73677</xdr:rowOff>
    </xdr:from>
    <xdr:ext cx="762000" cy="259045"/>
    <xdr:sp macro="" textlink="">
      <xdr:nvSpPr>
        <xdr:cNvPr id="394" name="テキスト ボックス 393"/>
        <xdr:cNvSpPr txBox="1"/>
      </xdr:nvSpPr>
      <xdr:spPr>
        <a:xfrm>
          <a:off x="939800" y="1344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類似団体平均と比較すると、公債費以外の経常収支比率は大きく下回っている状況であり、このことからも、経常収支比率に占める公債費の割合が大きいことが分かる。</a:t>
          </a:r>
          <a:endParaRPr kumimoji="1" lang="en-US" altLang="ja-JP" sz="1300">
            <a:latin typeface="ＭＳ Ｐゴシック"/>
          </a:endParaRPr>
        </a:p>
        <a:p>
          <a:r>
            <a:rPr kumimoji="1" lang="ja-JP" altLang="en-US" sz="1300">
              <a:latin typeface="ＭＳ Ｐゴシック"/>
            </a:rPr>
            <a:t>　今後も新規発行債を抑制するとともに、必要に応じて地方債の繰上償還を行うなど公債費の削減に努める。</a:t>
          </a:r>
        </a:p>
      </xdr:txBody>
    </xdr:sp>
    <xdr:clientData/>
  </xdr:twoCellAnchor>
  <xdr:oneCellAnchor>
    <xdr:from>
      <xdr:col>18</xdr:col>
      <xdr:colOff>44450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9" name="直線コネクタ 40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0" name="テキスト ボックス 40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1" name="直線コネクタ 41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2" name="テキスト ボックス 41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3" name="直線コネクタ 41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4" name="テキスト ボックス 41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5" name="直線コネクタ 41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6" name="テキスト ボックス 41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24130</xdr:rowOff>
    </xdr:from>
    <xdr:to>
      <xdr:col>24</xdr:col>
      <xdr:colOff>31750</xdr:colOff>
      <xdr:row>81</xdr:row>
      <xdr:rowOff>69850</xdr:rowOff>
    </xdr:to>
    <xdr:cxnSp macro="">
      <xdr:nvCxnSpPr>
        <xdr:cNvPr id="420" name="直線コネクタ 419"/>
        <xdr:cNvCxnSpPr/>
      </xdr:nvCxnSpPr>
      <xdr:spPr>
        <a:xfrm flipV="1">
          <a:off x="16510000" y="1253998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41927</xdr:rowOff>
    </xdr:from>
    <xdr:ext cx="762000" cy="259045"/>
    <xdr:sp macro="" textlink="">
      <xdr:nvSpPr>
        <xdr:cNvPr id="421" name="公債費以外最小値テキスト"/>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90.0</a:t>
          </a:r>
          <a:endParaRPr kumimoji="1" lang="ja-JP" altLang="en-US" sz="1000" b="1">
            <a:latin typeface="ＭＳ Ｐゴシック"/>
          </a:endParaRPr>
        </a:p>
      </xdr:txBody>
    </xdr:sp>
    <xdr:clientData/>
  </xdr:oneCellAnchor>
  <xdr:twoCellAnchor>
    <xdr:from>
      <xdr:col>23</xdr:col>
      <xdr:colOff>628650</xdr:colOff>
      <xdr:row>81</xdr:row>
      <xdr:rowOff>69850</xdr:rowOff>
    </xdr:from>
    <xdr:to>
      <xdr:col>24</xdr:col>
      <xdr:colOff>120650</xdr:colOff>
      <xdr:row>81</xdr:row>
      <xdr:rowOff>69850</xdr:rowOff>
    </xdr:to>
    <xdr:cxnSp macro="">
      <xdr:nvCxnSpPr>
        <xdr:cNvPr id="422" name="直線コネクタ 421"/>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110507</xdr:rowOff>
    </xdr:from>
    <xdr:ext cx="762000" cy="259045"/>
    <xdr:sp macro="" textlink="">
      <xdr:nvSpPr>
        <xdr:cNvPr id="423" name="公債費以外最大値テキスト"/>
        <xdr:cNvSpPr txBox="1"/>
      </xdr:nvSpPr>
      <xdr:spPr>
        <a:xfrm>
          <a:off x="16598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59.0</a:t>
          </a:r>
          <a:endParaRPr kumimoji="1" lang="ja-JP" altLang="en-US" sz="1000" b="1">
            <a:latin typeface="ＭＳ Ｐゴシック"/>
          </a:endParaRPr>
        </a:p>
      </xdr:txBody>
    </xdr:sp>
    <xdr:clientData/>
  </xdr:oneCellAnchor>
  <xdr:twoCellAnchor>
    <xdr:from>
      <xdr:col>23</xdr:col>
      <xdr:colOff>628650</xdr:colOff>
      <xdr:row>73</xdr:row>
      <xdr:rowOff>24130</xdr:rowOff>
    </xdr:from>
    <xdr:to>
      <xdr:col>24</xdr:col>
      <xdr:colOff>120650</xdr:colOff>
      <xdr:row>73</xdr:row>
      <xdr:rowOff>24130</xdr:rowOff>
    </xdr:to>
    <xdr:cxnSp macro="">
      <xdr:nvCxnSpPr>
        <xdr:cNvPr id="424" name="直線コネクタ 423"/>
        <xdr:cNvCxnSpPr/>
      </xdr:nvCxnSpPr>
      <xdr:spPr>
        <a:xfrm>
          <a:off x="16421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21844</xdr:rowOff>
    </xdr:from>
    <xdr:to>
      <xdr:col>24</xdr:col>
      <xdr:colOff>31750</xdr:colOff>
      <xdr:row>74</xdr:row>
      <xdr:rowOff>127000</xdr:rowOff>
    </xdr:to>
    <xdr:cxnSp macro="">
      <xdr:nvCxnSpPr>
        <xdr:cNvPr id="425" name="直線コネクタ 424"/>
        <xdr:cNvCxnSpPr/>
      </xdr:nvCxnSpPr>
      <xdr:spPr>
        <a:xfrm>
          <a:off x="15671800" y="12709144"/>
          <a:ext cx="8382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77995</xdr:rowOff>
    </xdr:from>
    <xdr:ext cx="762000" cy="259045"/>
    <xdr:sp macro="" textlink="">
      <xdr:nvSpPr>
        <xdr:cNvPr id="426" name="公債費以外平均値テキスト"/>
        <xdr:cNvSpPr txBox="1"/>
      </xdr:nvSpPr>
      <xdr:spPr>
        <a:xfrm>
          <a:off x="16598900" y="132796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76.9</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105918</xdr:rowOff>
    </xdr:from>
    <xdr:to>
      <xdr:col>24</xdr:col>
      <xdr:colOff>82550</xdr:colOff>
      <xdr:row>78</xdr:row>
      <xdr:rowOff>36068</xdr:rowOff>
    </xdr:to>
    <xdr:sp macro="" textlink="">
      <xdr:nvSpPr>
        <xdr:cNvPr id="427" name="フローチャート : 判断 426"/>
        <xdr:cNvSpPr/>
      </xdr:nvSpPr>
      <xdr:spPr>
        <a:xfrm>
          <a:off x="164592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21844</xdr:rowOff>
    </xdr:from>
    <xdr:to>
      <xdr:col>22</xdr:col>
      <xdr:colOff>565150</xdr:colOff>
      <xdr:row>74</xdr:row>
      <xdr:rowOff>49276</xdr:rowOff>
    </xdr:to>
    <xdr:cxnSp macro="">
      <xdr:nvCxnSpPr>
        <xdr:cNvPr id="428" name="直線コネクタ 427"/>
        <xdr:cNvCxnSpPr/>
      </xdr:nvCxnSpPr>
      <xdr:spPr>
        <a:xfrm flipV="1">
          <a:off x="14782800" y="1270914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74</xdr:row>
      <xdr:rowOff>149352</xdr:rowOff>
    </xdr:from>
    <xdr:to>
      <xdr:col>22</xdr:col>
      <xdr:colOff>615950</xdr:colOff>
      <xdr:row>75</xdr:row>
      <xdr:rowOff>79502</xdr:rowOff>
    </xdr:to>
    <xdr:sp macro="" textlink="">
      <xdr:nvSpPr>
        <xdr:cNvPr id="429" name="フローチャート : 判断 428"/>
        <xdr:cNvSpPr/>
      </xdr:nvSpPr>
      <xdr:spPr>
        <a:xfrm>
          <a:off x="15621000" y="1283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64279</xdr:rowOff>
    </xdr:from>
    <xdr:ext cx="736600" cy="259045"/>
    <xdr:sp macro="" textlink="">
      <xdr:nvSpPr>
        <xdr:cNvPr id="430" name="テキスト ボックス 429"/>
        <xdr:cNvSpPr txBox="1"/>
      </xdr:nvSpPr>
      <xdr:spPr>
        <a:xfrm>
          <a:off x="15290800" y="12923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66.6</a:t>
          </a:r>
          <a:endParaRPr kumimoji="1" lang="ja-JP" altLang="en-US" sz="1000" b="1">
            <a:solidFill>
              <a:srgbClr val="000080"/>
            </a:solidFill>
            <a:latin typeface="ＭＳ Ｐゴシック"/>
          </a:endParaRPr>
        </a:p>
      </xdr:txBody>
    </xdr:sp>
    <xdr:clientData/>
  </xdr:oneCellAnchor>
  <xdr:twoCellAnchor>
    <xdr:from>
      <xdr:col>20</xdr:col>
      <xdr:colOff>158750</xdr:colOff>
      <xdr:row>73</xdr:row>
      <xdr:rowOff>46990</xdr:rowOff>
    </xdr:from>
    <xdr:to>
      <xdr:col>21</xdr:col>
      <xdr:colOff>361950</xdr:colOff>
      <xdr:row>74</xdr:row>
      <xdr:rowOff>49276</xdr:rowOff>
    </xdr:to>
    <xdr:cxnSp macro="">
      <xdr:nvCxnSpPr>
        <xdr:cNvPr id="431" name="直線コネクタ 430"/>
        <xdr:cNvCxnSpPr/>
      </xdr:nvCxnSpPr>
      <xdr:spPr>
        <a:xfrm>
          <a:off x="13893800" y="12562840"/>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5334</xdr:rowOff>
    </xdr:from>
    <xdr:to>
      <xdr:col>21</xdr:col>
      <xdr:colOff>412750</xdr:colOff>
      <xdr:row>75</xdr:row>
      <xdr:rowOff>106934</xdr:rowOff>
    </xdr:to>
    <xdr:sp macro="" textlink="">
      <xdr:nvSpPr>
        <xdr:cNvPr id="432" name="フローチャート : 判断 431"/>
        <xdr:cNvSpPr/>
      </xdr:nvSpPr>
      <xdr:spPr>
        <a:xfrm>
          <a:off x="14732000" y="1286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91712</xdr:rowOff>
    </xdr:from>
    <xdr:ext cx="762000" cy="259045"/>
    <xdr:sp macro="" textlink="">
      <xdr:nvSpPr>
        <xdr:cNvPr id="433" name="テキスト ボックス 432"/>
        <xdr:cNvSpPr txBox="1"/>
      </xdr:nvSpPr>
      <xdr:spPr>
        <a:xfrm>
          <a:off x="14401800" y="1295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67.2</a:t>
          </a:r>
          <a:endParaRPr kumimoji="1" lang="ja-JP" altLang="en-US" sz="1000" b="1">
            <a:solidFill>
              <a:srgbClr val="000080"/>
            </a:solidFill>
            <a:latin typeface="ＭＳ Ｐゴシック"/>
          </a:endParaRPr>
        </a:p>
      </xdr:txBody>
    </xdr:sp>
    <xdr:clientData/>
  </xdr:oneCellAnchor>
  <xdr:twoCellAnchor>
    <xdr:from>
      <xdr:col>18</xdr:col>
      <xdr:colOff>641350</xdr:colOff>
      <xdr:row>73</xdr:row>
      <xdr:rowOff>46990</xdr:rowOff>
    </xdr:from>
    <xdr:to>
      <xdr:col>20</xdr:col>
      <xdr:colOff>158750</xdr:colOff>
      <xdr:row>73</xdr:row>
      <xdr:rowOff>60706</xdr:rowOff>
    </xdr:to>
    <xdr:cxnSp macro="">
      <xdr:nvCxnSpPr>
        <xdr:cNvPr id="434" name="直線コネクタ 433"/>
        <xdr:cNvCxnSpPr/>
      </xdr:nvCxnSpPr>
      <xdr:spPr>
        <a:xfrm flipV="1">
          <a:off x="13004800" y="1256284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74</xdr:row>
      <xdr:rowOff>62484</xdr:rowOff>
    </xdr:from>
    <xdr:to>
      <xdr:col>20</xdr:col>
      <xdr:colOff>209550</xdr:colOff>
      <xdr:row>74</xdr:row>
      <xdr:rowOff>164084</xdr:rowOff>
    </xdr:to>
    <xdr:sp macro="" textlink="">
      <xdr:nvSpPr>
        <xdr:cNvPr id="435" name="フローチャート : 判断 434"/>
        <xdr:cNvSpPr/>
      </xdr:nvSpPr>
      <xdr:spPr>
        <a:xfrm>
          <a:off x="13843000" y="12749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148861</xdr:rowOff>
    </xdr:from>
    <xdr:ext cx="762000" cy="259045"/>
    <xdr:sp macro="" textlink="">
      <xdr:nvSpPr>
        <xdr:cNvPr id="436" name="テキスト ボックス 435"/>
        <xdr:cNvSpPr txBox="1"/>
      </xdr:nvSpPr>
      <xdr:spPr>
        <a:xfrm>
          <a:off x="13512800" y="12836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71628</xdr:rowOff>
    </xdr:from>
    <xdr:to>
      <xdr:col>19</xdr:col>
      <xdr:colOff>6350</xdr:colOff>
      <xdr:row>75</xdr:row>
      <xdr:rowOff>1778</xdr:rowOff>
    </xdr:to>
    <xdr:sp macro="" textlink="">
      <xdr:nvSpPr>
        <xdr:cNvPr id="437" name="フローチャート : 判断 436"/>
        <xdr:cNvSpPr/>
      </xdr:nvSpPr>
      <xdr:spPr>
        <a:xfrm>
          <a:off x="12954000" y="1275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158005</xdr:rowOff>
    </xdr:from>
    <xdr:ext cx="762000" cy="259045"/>
    <xdr:sp macro="" textlink="">
      <xdr:nvSpPr>
        <xdr:cNvPr id="438" name="テキスト ボックス 437"/>
        <xdr:cNvSpPr txBox="1"/>
      </xdr:nvSpPr>
      <xdr:spPr>
        <a:xfrm>
          <a:off x="12623800" y="1284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74</xdr:row>
      <xdr:rowOff>76200</xdr:rowOff>
    </xdr:from>
    <xdr:to>
      <xdr:col>24</xdr:col>
      <xdr:colOff>82550</xdr:colOff>
      <xdr:row>75</xdr:row>
      <xdr:rowOff>6350</xdr:rowOff>
    </xdr:to>
    <xdr:sp macro="" textlink="">
      <xdr:nvSpPr>
        <xdr:cNvPr id="444" name="円/楕円 443"/>
        <xdr:cNvSpPr/>
      </xdr:nvSpPr>
      <xdr:spPr>
        <a:xfrm>
          <a:off x="164592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92727</xdr:rowOff>
    </xdr:from>
    <xdr:ext cx="762000" cy="259045"/>
    <xdr:sp macro="" textlink="">
      <xdr:nvSpPr>
        <xdr:cNvPr id="445" name="公債費以外該当値テキスト"/>
        <xdr:cNvSpPr txBox="1"/>
      </xdr:nvSpPr>
      <xdr:spPr>
        <a:xfrm>
          <a:off x="16598900" y="1260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65.0</a:t>
          </a:r>
          <a:endParaRPr kumimoji="1" lang="ja-JP" altLang="en-US" sz="1000" b="1">
            <a:solidFill>
              <a:srgbClr val="FF0000"/>
            </a:solidFill>
            <a:latin typeface="ＭＳ Ｐゴシック"/>
          </a:endParaRPr>
        </a:p>
      </xdr:txBody>
    </xdr:sp>
    <xdr:clientData/>
  </xdr:oneCellAnchor>
  <xdr:twoCellAnchor>
    <xdr:from>
      <xdr:col>22</xdr:col>
      <xdr:colOff>514350</xdr:colOff>
      <xdr:row>73</xdr:row>
      <xdr:rowOff>142494</xdr:rowOff>
    </xdr:from>
    <xdr:to>
      <xdr:col>22</xdr:col>
      <xdr:colOff>615950</xdr:colOff>
      <xdr:row>74</xdr:row>
      <xdr:rowOff>72644</xdr:rowOff>
    </xdr:to>
    <xdr:sp macro="" textlink="">
      <xdr:nvSpPr>
        <xdr:cNvPr id="446" name="円/楕円 445"/>
        <xdr:cNvSpPr/>
      </xdr:nvSpPr>
      <xdr:spPr>
        <a:xfrm>
          <a:off x="15621000" y="12658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72</xdr:row>
      <xdr:rowOff>82821</xdr:rowOff>
    </xdr:from>
    <xdr:ext cx="736600" cy="259045"/>
    <xdr:sp macro="" textlink="">
      <xdr:nvSpPr>
        <xdr:cNvPr id="447" name="テキスト ボックス 446"/>
        <xdr:cNvSpPr txBox="1"/>
      </xdr:nvSpPr>
      <xdr:spPr>
        <a:xfrm>
          <a:off x="15290800" y="12427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62.7</a:t>
          </a:r>
          <a:endParaRPr kumimoji="1" lang="ja-JP" altLang="en-US" sz="1000" b="1">
            <a:solidFill>
              <a:srgbClr val="FF0000"/>
            </a:solidFill>
            <a:latin typeface="ＭＳ Ｐゴシック"/>
          </a:endParaRPr>
        </a:p>
      </xdr:txBody>
    </xdr:sp>
    <xdr:clientData/>
  </xdr:oneCellAnchor>
  <xdr:twoCellAnchor>
    <xdr:from>
      <xdr:col>21</xdr:col>
      <xdr:colOff>311150</xdr:colOff>
      <xdr:row>73</xdr:row>
      <xdr:rowOff>169926</xdr:rowOff>
    </xdr:from>
    <xdr:to>
      <xdr:col>21</xdr:col>
      <xdr:colOff>412750</xdr:colOff>
      <xdr:row>74</xdr:row>
      <xdr:rowOff>100076</xdr:rowOff>
    </xdr:to>
    <xdr:sp macro="" textlink="">
      <xdr:nvSpPr>
        <xdr:cNvPr id="448" name="円/楕円 447"/>
        <xdr:cNvSpPr/>
      </xdr:nvSpPr>
      <xdr:spPr>
        <a:xfrm>
          <a:off x="14732000" y="1268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72</xdr:row>
      <xdr:rowOff>110253</xdr:rowOff>
    </xdr:from>
    <xdr:ext cx="762000" cy="259045"/>
    <xdr:sp macro="" textlink="">
      <xdr:nvSpPr>
        <xdr:cNvPr id="449" name="テキスト ボックス 448"/>
        <xdr:cNvSpPr txBox="1"/>
      </xdr:nvSpPr>
      <xdr:spPr>
        <a:xfrm>
          <a:off x="14401800" y="12454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63.3</a:t>
          </a:r>
          <a:endParaRPr kumimoji="1" lang="ja-JP" altLang="en-US" sz="1000" b="1">
            <a:solidFill>
              <a:srgbClr val="FF0000"/>
            </a:solidFill>
            <a:latin typeface="ＭＳ Ｐゴシック"/>
          </a:endParaRPr>
        </a:p>
      </xdr:txBody>
    </xdr:sp>
    <xdr:clientData/>
  </xdr:oneCellAnchor>
  <xdr:twoCellAnchor>
    <xdr:from>
      <xdr:col>20</xdr:col>
      <xdr:colOff>107950</xdr:colOff>
      <xdr:row>72</xdr:row>
      <xdr:rowOff>167640</xdr:rowOff>
    </xdr:from>
    <xdr:to>
      <xdr:col>20</xdr:col>
      <xdr:colOff>209550</xdr:colOff>
      <xdr:row>73</xdr:row>
      <xdr:rowOff>97790</xdr:rowOff>
    </xdr:to>
    <xdr:sp macro="" textlink="">
      <xdr:nvSpPr>
        <xdr:cNvPr id="450" name="円/楕円 449"/>
        <xdr:cNvSpPr/>
      </xdr:nvSpPr>
      <xdr:spPr>
        <a:xfrm>
          <a:off x="13843000" y="1251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71</xdr:row>
      <xdr:rowOff>107967</xdr:rowOff>
    </xdr:from>
    <xdr:ext cx="762000" cy="259045"/>
    <xdr:sp macro="" textlink="">
      <xdr:nvSpPr>
        <xdr:cNvPr id="451" name="テキスト ボックス 450"/>
        <xdr:cNvSpPr txBox="1"/>
      </xdr:nvSpPr>
      <xdr:spPr>
        <a:xfrm>
          <a:off x="13512800" y="1228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59.5</a:t>
          </a:r>
          <a:endParaRPr kumimoji="1" lang="ja-JP" altLang="en-US" sz="1000" b="1">
            <a:solidFill>
              <a:srgbClr val="FF0000"/>
            </a:solidFill>
            <a:latin typeface="ＭＳ Ｐゴシック"/>
          </a:endParaRPr>
        </a:p>
      </xdr:txBody>
    </xdr:sp>
    <xdr:clientData/>
  </xdr:oneCellAnchor>
  <xdr:twoCellAnchor>
    <xdr:from>
      <xdr:col>18</xdr:col>
      <xdr:colOff>590550</xdr:colOff>
      <xdr:row>73</xdr:row>
      <xdr:rowOff>9906</xdr:rowOff>
    </xdr:from>
    <xdr:to>
      <xdr:col>19</xdr:col>
      <xdr:colOff>6350</xdr:colOff>
      <xdr:row>73</xdr:row>
      <xdr:rowOff>111506</xdr:rowOff>
    </xdr:to>
    <xdr:sp macro="" textlink="">
      <xdr:nvSpPr>
        <xdr:cNvPr id="452" name="円/楕円 451"/>
        <xdr:cNvSpPr/>
      </xdr:nvSpPr>
      <xdr:spPr>
        <a:xfrm>
          <a:off x="12954000" y="1252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71</xdr:row>
      <xdr:rowOff>121683</xdr:rowOff>
    </xdr:from>
    <xdr:ext cx="762000" cy="259045"/>
    <xdr:sp macro="" textlink="">
      <xdr:nvSpPr>
        <xdr:cNvPr id="453" name="テキスト ボックス 452"/>
        <xdr:cNvSpPr txBox="1"/>
      </xdr:nvSpPr>
      <xdr:spPr>
        <a:xfrm>
          <a:off x="12623800" y="1229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北海道幕別町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64554</xdr:rowOff>
    </xdr:from>
    <xdr:to>
      <xdr:col>4</xdr:col>
      <xdr:colOff>1117600</xdr:colOff>
      <xdr:row>20</xdr:row>
      <xdr:rowOff>125672</xdr:rowOff>
    </xdr:to>
    <xdr:cxnSp macro="">
      <xdr:nvCxnSpPr>
        <xdr:cNvPr id="47" name="直線コネクタ 46"/>
        <xdr:cNvCxnSpPr/>
      </xdr:nvCxnSpPr>
      <xdr:spPr bwMode="auto">
        <a:xfrm flipV="1">
          <a:off x="5651500" y="2169579"/>
          <a:ext cx="0" cy="14327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97749</xdr:rowOff>
    </xdr:from>
    <xdr:ext cx="762000" cy="259045"/>
    <xdr:sp macro="" textlink="">
      <xdr:nvSpPr>
        <xdr:cNvPr id="48" name="人口1人当たり決算額の推移最小値テキスト130"/>
        <xdr:cNvSpPr txBox="1"/>
      </xdr:nvSpPr>
      <xdr:spPr>
        <a:xfrm>
          <a:off x="5740400" y="3574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40,498</a:t>
          </a:r>
          <a:endParaRPr kumimoji="1" lang="ja-JP" altLang="en-US" sz="1000" b="1">
            <a:latin typeface="ＭＳ Ｐゴシック"/>
          </a:endParaRPr>
        </a:p>
      </xdr:txBody>
    </xdr:sp>
    <xdr:clientData/>
  </xdr:oneCellAnchor>
  <xdr:twoCellAnchor>
    <xdr:from>
      <xdr:col>4</xdr:col>
      <xdr:colOff>1028700</xdr:colOff>
      <xdr:row>20</xdr:row>
      <xdr:rowOff>125672</xdr:rowOff>
    </xdr:from>
    <xdr:to>
      <xdr:col>5</xdr:col>
      <xdr:colOff>73025</xdr:colOff>
      <xdr:row>20</xdr:row>
      <xdr:rowOff>125672</xdr:rowOff>
    </xdr:to>
    <xdr:cxnSp macro="">
      <xdr:nvCxnSpPr>
        <xdr:cNvPr id="49" name="直線コネクタ 48"/>
        <xdr:cNvCxnSpPr/>
      </xdr:nvCxnSpPr>
      <xdr:spPr bwMode="auto">
        <a:xfrm>
          <a:off x="5562600" y="36022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150931</xdr:rowOff>
    </xdr:from>
    <xdr:ext cx="762000" cy="259045"/>
    <xdr:sp macro="" textlink="">
      <xdr:nvSpPr>
        <xdr:cNvPr id="50" name="人口1人当たり決算額の推移最大値テキスト130"/>
        <xdr:cNvSpPr txBox="1"/>
      </xdr:nvSpPr>
      <xdr:spPr>
        <a:xfrm>
          <a:off x="5740400" y="1913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128,241</a:t>
          </a:r>
          <a:endParaRPr kumimoji="1" lang="ja-JP" altLang="en-US" sz="1000" b="1">
            <a:latin typeface="ＭＳ Ｐゴシック"/>
          </a:endParaRPr>
        </a:p>
      </xdr:txBody>
    </xdr:sp>
    <xdr:clientData/>
  </xdr:oneCellAnchor>
  <xdr:twoCellAnchor>
    <xdr:from>
      <xdr:col>4</xdr:col>
      <xdr:colOff>1028700</xdr:colOff>
      <xdr:row>12</xdr:row>
      <xdr:rowOff>64554</xdr:rowOff>
    </xdr:from>
    <xdr:to>
      <xdr:col>5</xdr:col>
      <xdr:colOff>73025</xdr:colOff>
      <xdr:row>12</xdr:row>
      <xdr:rowOff>64554</xdr:rowOff>
    </xdr:to>
    <xdr:cxnSp macro="">
      <xdr:nvCxnSpPr>
        <xdr:cNvPr id="51" name="直線コネクタ 50"/>
        <xdr:cNvCxnSpPr/>
      </xdr:nvCxnSpPr>
      <xdr:spPr bwMode="auto">
        <a:xfrm>
          <a:off x="5562600" y="21695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4661</xdr:rowOff>
    </xdr:from>
    <xdr:to>
      <xdr:col>4</xdr:col>
      <xdr:colOff>1117600</xdr:colOff>
      <xdr:row>15</xdr:row>
      <xdr:rowOff>42396</xdr:rowOff>
    </xdr:to>
    <xdr:cxnSp macro="">
      <xdr:nvCxnSpPr>
        <xdr:cNvPr id="52" name="直線コネクタ 51"/>
        <xdr:cNvCxnSpPr/>
      </xdr:nvCxnSpPr>
      <xdr:spPr bwMode="auto">
        <a:xfrm flipV="1">
          <a:off x="5003800" y="2624036"/>
          <a:ext cx="647700" cy="377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102662</xdr:rowOff>
    </xdr:from>
    <xdr:ext cx="762000" cy="259045"/>
    <xdr:sp macro="" textlink="">
      <xdr:nvSpPr>
        <xdr:cNvPr id="53" name="人口1人当たり決算額の推移平均値テキスト130"/>
        <xdr:cNvSpPr txBox="1"/>
      </xdr:nvSpPr>
      <xdr:spPr>
        <a:xfrm>
          <a:off x="5740400" y="3064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68,586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130585</xdr:rowOff>
    </xdr:from>
    <xdr:to>
      <xdr:col>5</xdr:col>
      <xdr:colOff>34925</xdr:colOff>
      <xdr:row>18</xdr:row>
      <xdr:rowOff>60735</xdr:rowOff>
    </xdr:to>
    <xdr:sp macro="" textlink="">
      <xdr:nvSpPr>
        <xdr:cNvPr id="54" name="フローチャート : 判断 53"/>
        <xdr:cNvSpPr/>
      </xdr:nvSpPr>
      <xdr:spPr bwMode="auto">
        <a:xfrm>
          <a:off x="56007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42396</xdr:rowOff>
    </xdr:from>
    <xdr:to>
      <xdr:col>4</xdr:col>
      <xdr:colOff>469900</xdr:colOff>
      <xdr:row>15</xdr:row>
      <xdr:rowOff>64668</xdr:rowOff>
    </xdr:to>
    <xdr:cxnSp macro="">
      <xdr:nvCxnSpPr>
        <xdr:cNvPr id="55" name="直線コネクタ 54"/>
        <xdr:cNvCxnSpPr/>
      </xdr:nvCxnSpPr>
      <xdr:spPr bwMode="auto">
        <a:xfrm flipV="1">
          <a:off x="4305300" y="2661771"/>
          <a:ext cx="698500" cy="222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13</xdr:row>
      <xdr:rowOff>140366</xdr:rowOff>
    </xdr:from>
    <xdr:to>
      <xdr:col>4</xdr:col>
      <xdr:colOff>520700</xdr:colOff>
      <xdr:row>14</xdr:row>
      <xdr:rowOff>70516</xdr:rowOff>
    </xdr:to>
    <xdr:sp macro="" textlink="">
      <xdr:nvSpPr>
        <xdr:cNvPr id="56" name="フローチャート : 判断 55"/>
        <xdr:cNvSpPr/>
      </xdr:nvSpPr>
      <xdr:spPr bwMode="auto">
        <a:xfrm>
          <a:off x="4953000" y="24168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12</xdr:row>
      <xdr:rowOff>80693</xdr:rowOff>
    </xdr:from>
    <xdr:ext cx="736600" cy="259045"/>
    <xdr:sp macro="" textlink="">
      <xdr:nvSpPr>
        <xdr:cNvPr id="57" name="テキスト ボックス 56"/>
        <xdr:cNvSpPr txBox="1"/>
      </xdr:nvSpPr>
      <xdr:spPr>
        <a:xfrm>
          <a:off x="4622800" y="21857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109,987</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64668</xdr:rowOff>
    </xdr:from>
    <xdr:to>
      <xdr:col>3</xdr:col>
      <xdr:colOff>904875</xdr:colOff>
      <xdr:row>15</xdr:row>
      <xdr:rowOff>104281</xdr:rowOff>
    </xdr:to>
    <xdr:cxnSp macro="">
      <xdr:nvCxnSpPr>
        <xdr:cNvPr id="58" name="直線コネクタ 57"/>
        <xdr:cNvCxnSpPr/>
      </xdr:nvCxnSpPr>
      <xdr:spPr bwMode="auto">
        <a:xfrm flipV="1">
          <a:off x="3606800" y="2684043"/>
          <a:ext cx="698500" cy="396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14</xdr:row>
      <xdr:rowOff>66708</xdr:rowOff>
    </xdr:from>
    <xdr:to>
      <xdr:col>3</xdr:col>
      <xdr:colOff>955675</xdr:colOff>
      <xdr:row>14</xdr:row>
      <xdr:rowOff>168308</xdr:rowOff>
    </xdr:to>
    <xdr:sp macro="" textlink="">
      <xdr:nvSpPr>
        <xdr:cNvPr id="59" name="フローチャート : 判断 58"/>
        <xdr:cNvSpPr/>
      </xdr:nvSpPr>
      <xdr:spPr bwMode="auto">
        <a:xfrm>
          <a:off x="4254500" y="25146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7035</xdr:rowOff>
    </xdr:from>
    <xdr:ext cx="762000" cy="259045"/>
    <xdr:sp macro="" textlink="">
      <xdr:nvSpPr>
        <xdr:cNvPr id="60" name="テキスト ボックス 59"/>
        <xdr:cNvSpPr txBox="1"/>
      </xdr:nvSpPr>
      <xdr:spPr>
        <a:xfrm>
          <a:off x="3924300" y="22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103,998</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66220</xdr:rowOff>
    </xdr:from>
    <xdr:to>
      <xdr:col>3</xdr:col>
      <xdr:colOff>206375</xdr:colOff>
      <xdr:row>15</xdr:row>
      <xdr:rowOff>104281</xdr:rowOff>
    </xdr:to>
    <xdr:cxnSp macro="">
      <xdr:nvCxnSpPr>
        <xdr:cNvPr id="61" name="直線コネクタ 60"/>
        <xdr:cNvCxnSpPr/>
      </xdr:nvCxnSpPr>
      <xdr:spPr bwMode="auto">
        <a:xfrm>
          <a:off x="2908300" y="2685595"/>
          <a:ext cx="698500" cy="380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14</xdr:row>
      <xdr:rowOff>131957</xdr:rowOff>
    </xdr:from>
    <xdr:to>
      <xdr:col>3</xdr:col>
      <xdr:colOff>257175</xdr:colOff>
      <xdr:row>15</xdr:row>
      <xdr:rowOff>62107</xdr:rowOff>
    </xdr:to>
    <xdr:sp macro="" textlink="">
      <xdr:nvSpPr>
        <xdr:cNvPr id="62" name="フローチャート : 判断 61"/>
        <xdr:cNvSpPr/>
      </xdr:nvSpPr>
      <xdr:spPr bwMode="auto">
        <a:xfrm>
          <a:off x="3556000" y="25798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72284</xdr:rowOff>
    </xdr:from>
    <xdr:ext cx="762000" cy="259045"/>
    <xdr:sp macro="" textlink="">
      <xdr:nvSpPr>
        <xdr:cNvPr id="63" name="テキスト ボックス 62"/>
        <xdr:cNvSpPr txBox="1"/>
      </xdr:nvSpPr>
      <xdr:spPr>
        <a:xfrm>
          <a:off x="3225800" y="2348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100,002</a:t>
          </a:r>
          <a:endParaRPr kumimoji="1" lang="ja-JP" altLang="en-US" sz="1000" b="1">
            <a:solidFill>
              <a:srgbClr val="000080"/>
            </a:solidFill>
            <a:latin typeface="ＭＳ Ｐゴシック"/>
          </a:endParaRPr>
        </a:p>
      </xdr:txBody>
    </xdr:sp>
    <xdr:clientData/>
  </xdr:oneCellAnchor>
  <xdr:twoCellAnchor>
    <xdr:from>
      <xdr:col>2</xdr:col>
      <xdr:colOff>590550</xdr:colOff>
      <xdr:row>14</xdr:row>
      <xdr:rowOff>99300</xdr:rowOff>
    </xdr:from>
    <xdr:to>
      <xdr:col>2</xdr:col>
      <xdr:colOff>692150</xdr:colOff>
      <xdr:row>15</xdr:row>
      <xdr:rowOff>29450</xdr:rowOff>
    </xdr:to>
    <xdr:sp macro="" textlink="">
      <xdr:nvSpPr>
        <xdr:cNvPr id="64" name="フローチャート : 判断 63"/>
        <xdr:cNvSpPr/>
      </xdr:nvSpPr>
      <xdr:spPr bwMode="auto">
        <a:xfrm>
          <a:off x="2857500" y="25472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39627</xdr:rowOff>
    </xdr:from>
    <xdr:ext cx="762000" cy="259045"/>
    <xdr:sp macro="" textlink="">
      <xdr:nvSpPr>
        <xdr:cNvPr id="65" name="テキスト ボックス 64"/>
        <xdr:cNvSpPr txBox="1"/>
      </xdr:nvSpPr>
      <xdr:spPr>
        <a:xfrm>
          <a:off x="2527300" y="2316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102,002</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14</xdr:row>
      <xdr:rowOff>125311</xdr:rowOff>
    </xdr:from>
    <xdr:to>
      <xdr:col>5</xdr:col>
      <xdr:colOff>34925</xdr:colOff>
      <xdr:row>15</xdr:row>
      <xdr:rowOff>55461</xdr:rowOff>
    </xdr:to>
    <xdr:sp macro="" textlink="">
      <xdr:nvSpPr>
        <xdr:cNvPr id="71" name="円/楕円 70"/>
        <xdr:cNvSpPr/>
      </xdr:nvSpPr>
      <xdr:spPr bwMode="auto">
        <a:xfrm>
          <a:off x="5600700" y="25732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141838</xdr:rowOff>
    </xdr:from>
    <xdr:ext cx="762000" cy="259045"/>
    <xdr:sp macro="" textlink="">
      <xdr:nvSpPr>
        <xdr:cNvPr id="72" name="人口1人当たり決算額の推移該当値テキスト130"/>
        <xdr:cNvSpPr txBox="1"/>
      </xdr:nvSpPr>
      <xdr:spPr>
        <a:xfrm>
          <a:off x="5740400" y="2418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100,409</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163046</xdr:rowOff>
    </xdr:from>
    <xdr:to>
      <xdr:col>4</xdr:col>
      <xdr:colOff>520700</xdr:colOff>
      <xdr:row>15</xdr:row>
      <xdr:rowOff>93196</xdr:rowOff>
    </xdr:to>
    <xdr:sp macro="" textlink="">
      <xdr:nvSpPr>
        <xdr:cNvPr id="73" name="円/楕円 72"/>
        <xdr:cNvSpPr/>
      </xdr:nvSpPr>
      <xdr:spPr bwMode="auto">
        <a:xfrm>
          <a:off x="4953000" y="26109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77973</xdr:rowOff>
    </xdr:from>
    <xdr:ext cx="736600" cy="259045"/>
    <xdr:sp macro="" textlink="">
      <xdr:nvSpPr>
        <xdr:cNvPr id="74" name="テキスト ボックス 73"/>
        <xdr:cNvSpPr txBox="1"/>
      </xdr:nvSpPr>
      <xdr:spPr>
        <a:xfrm>
          <a:off x="4622800" y="26973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98,098</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13868</xdr:rowOff>
    </xdr:from>
    <xdr:to>
      <xdr:col>3</xdr:col>
      <xdr:colOff>955675</xdr:colOff>
      <xdr:row>15</xdr:row>
      <xdr:rowOff>115468</xdr:rowOff>
    </xdr:to>
    <xdr:sp macro="" textlink="">
      <xdr:nvSpPr>
        <xdr:cNvPr id="75" name="円/楕円 74"/>
        <xdr:cNvSpPr/>
      </xdr:nvSpPr>
      <xdr:spPr bwMode="auto">
        <a:xfrm>
          <a:off x="4254500" y="26332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100245</xdr:rowOff>
    </xdr:from>
    <xdr:ext cx="762000" cy="259045"/>
    <xdr:sp macro="" textlink="">
      <xdr:nvSpPr>
        <xdr:cNvPr id="76" name="テキスト ボックス 75"/>
        <xdr:cNvSpPr txBox="1"/>
      </xdr:nvSpPr>
      <xdr:spPr>
        <a:xfrm>
          <a:off x="3924300" y="2719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96,734</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53481</xdr:rowOff>
    </xdr:from>
    <xdr:to>
      <xdr:col>3</xdr:col>
      <xdr:colOff>257175</xdr:colOff>
      <xdr:row>15</xdr:row>
      <xdr:rowOff>155081</xdr:rowOff>
    </xdr:to>
    <xdr:sp macro="" textlink="">
      <xdr:nvSpPr>
        <xdr:cNvPr id="77" name="円/楕円 76"/>
        <xdr:cNvSpPr/>
      </xdr:nvSpPr>
      <xdr:spPr bwMode="auto">
        <a:xfrm>
          <a:off x="3556000" y="26728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139858</xdr:rowOff>
    </xdr:from>
    <xdr:ext cx="762000" cy="259045"/>
    <xdr:sp macro="" textlink="">
      <xdr:nvSpPr>
        <xdr:cNvPr id="78" name="テキスト ボックス 77"/>
        <xdr:cNvSpPr txBox="1"/>
      </xdr:nvSpPr>
      <xdr:spPr>
        <a:xfrm>
          <a:off x="3225800" y="2759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94,308</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15420</xdr:rowOff>
    </xdr:from>
    <xdr:to>
      <xdr:col>2</xdr:col>
      <xdr:colOff>692150</xdr:colOff>
      <xdr:row>15</xdr:row>
      <xdr:rowOff>117020</xdr:rowOff>
    </xdr:to>
    <xdr:sp macro="" textlink="">
      <xdr:nvSpPr>
        <xdr:cNvPr id="79" name="円/楕円 78"/>
        <xdr:cNvSpPr/>
      </xdr:nvSpPr>
      <xdr:spPr bwMode="auto">
        <a:xfrm>
          <a:off x="2857500" y="26347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101797</xdr:rowOff>
    </xdr:from>
    <xdr:ext cx="762000" cy="259045"/>
    <xdr:sp macro="" textlink="">
      <xdr:nvSpPr>
        <xdr:cNvPr id="80" name="テキスト ボックス 79"/>
        <xdr:cNvSpPr txBox="1"/>
      </xdr:nvSpPr>
      <xdr:spPr>
        <a:xfrm>
          <a:off x="2527300" y="2721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96,639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1105</xdr:rowOff>
    </xdr:from>
    <xdr:ext cx="762000" cy="259045"/>
    <xdr:sp macro="" textlink="">
      <xdr:nvSpPr>
        <xdr:cNvPr id="97" name="テキスト ボックス 96"/>
        <xdr:cNvSpPr txBox="1"/>
      </xdr:nvSpPr>
      <xdr:spPr>
        <a:xfrm>
          <a:off x="14097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98" name="直線コネクタ 97"/>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9" name="テキスト ボックス 98"/>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100" name="直線コネクタ 99"/>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1" name="テキスト ボックス 100"/>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2" name="直線コネクタ 101"/>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3" name="テキスト ボックス 102"/>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4" name="直線コネクタ 103"/>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5" name="テキスト ボックス 104"/>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6" name="直線コネクタ 105"/>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7" name="テキスト ボックス 106"/>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9" name="テキスト ボックス 10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184313</xdr:rowOff>
    </xdr:from>
    <xdr:to>
      <xdr:col>4</xdr:col>
      <xdr:colOff>1117600</xdr:colOff>
      <xdr:row>39</xdr:row>
      <xdr:rowOff>33535</xdr:rowOff>
    </xdr:to>
    <xdr:cxnSp macro="">
      <xdr:nvCxnSpPr>
        <xdr:cNvPr id="111" name="直線コネクタ 110"/>
        <xdr:cNvCxnSpPr/>
      </xdr:nvCxnSpPr>
      <xdr:spPr bwMode="auto">
        <a:xfrm flipV="1">
          <a:off x="5651500" y="6451763"/>
          <a:ext cx="0" cy="12208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39</xdr:row>
      <xdr:rowOff>5612</xdr:rowOff>
    </xdr:from>
    <xdr:ext cx="762000" cy="259045"/>
    <xdr:sp macro="" textlink="">
      <xdr:nvSpPr>
        <xdr:cNvPr id="112" name="人口1人当たり決算額の推移最小値テキスト445"/>
        <xdr:cNvSpPr txBox="1"/>
      </xdr:nvSpPr>
      <xdr:spPr>
        <a:xfrm>
          <a:off x="5740400" y="7644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-1,888</a:t>
          </a:r>
          <a:endParaRPr kumimoji="1" lang="ja-JP" altLang="en-US" sz="1000" b="1">
            <a:latin typeface="ＭＳ Ｐゴシック"/>
          </a:endParaRPr>
        </a:p>
      </xdr:txBody>
    </xdr:sp>
    <xdr:clientData/>
  </xdr:oneCellAnchor>
  <xdr:twoCellAnchor>
    <xdr:from>
      <xdr:col>4</xdr:col>
      <xdr:colOff>1028700</xdr:colOff>
      <xdr:row>39</xdr:row>
      <xdr:rowOff>33535</xdr:rowOff>
    </xdr:from>
    <xdr:to>
      <xdr:col>5</xdr:col>
      <xdr:colOff>73025</xdr:colOff>
      <xdr:row>39</xdr:row>
      <xdr:rowOff>33535</xdr:rowOff>
    </xdr:to>
    <xdr:cxnSp macro="">
      <xdr:nvCxnSpPr>
        <xdr:cNvPr id="113" name="直線コネクタ 112"/>
        <xdr:cNvCxnSpPr/>
      </xdr:nvCxnSpPr>
      <xdr:spPr bwMode="auto">
        <a:xfrm>
          <a:off x="5562600" y="76725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270690</xdr:rowOff>
    </xdr:from>
    <xdr:ext cx="762000" cy="259045"/>
    <xdr:sp macro="" textlink="">
      <xdr:nvSpPr>
        <xdr:cNvPr id="114" name="人口1人当たり決算額の推移最大値テキスト445"/>
        <xdr:cNvSpPr txBox="1"/>
      </xdr:nvSpPr>
      <xdr:spPr>
        <a:xfrm>
          <a:off x="5740400" y="6195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35,495</a:t>
          </a:r>
          <a:endParaRPr kumimoji="1" lang="ja-JP" altLang="en-US" sz="1000" b="1">
            <a:latin typeface="ＭＳ Ｐゴシック"/>
          </a:endParaRPr>
        </a:p>
      </xdr:txBody>
    </xdr:sp>
    <xdr:clientData/>
  </xdr:oneCellAnchor>
  <xdr:twoCellAnchor>
    <xdr:from>
      <xdr:col>4</xdr:col>
      <xdr:colOff>1028700</xdr:colOff>
      <xdr:row>34</xdr:row>
      <xdr:rowOff>184313</xdr:rowOff>
    </xdr:from>
    <xdr:to>
      <xdr:col>5</xdr:col>
      <xdr:colOff>73025</xdr:colOff>
      <xdr:row>34</xdr:row>
      <xdr:rowOff>184313</xdr:rowOff>
    </xdr:to>
    <xdr:cxnSp macro="">
      <xdr:nvCxnSpPr>
        <xdr:cNvPr id="115" name="直線コネクタ 114"/>
        <xdr:cNvCxnSpPr/>
      </xdr:nvCxnSpPr>
      <xdr:spPr bwMode="auto">
        <a:xfrm>
          <a:off x="5562600" y="64517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115145</xdr:rowOff>
    </xdr:from>
    <xdr:to>
      <xdr:col>4</xdr:col>
      <xdr:colOff>1117600</xdr:colOff>
      <xdr:row>34</xdr:row>
      <xdr:rowOff>184313</xdr:rowOff>
    </xdr:to>
    <xdr:cxnSp macro="">
      <xdr:nvCxnSpPr>
        <xdr:cNvPr id="116" name="直線コネクタ 115"/>
        <xdr:cNvCxnSpPr/>
      </xdr:nvCxnSpPr>
      <xdr:spPr bwMode="auto">
        <a:xfrm>
          <a:off x="5003800" y="6382595"/>
          <a:ext cx="647700" cy="691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157842</xdr:rowOff>
    </xdr:from>
    <xdr:ext cx="762000" cy="259045"/>
    <xdr:sp macro="" textlink="">
      <xdr:nvSpPr>
        <xdr:cNvPr id="117" name="人口1人当たり決算額の推移平均値テキスト445"/>
        <xdr:cNvSpPr txBox="1"/>
      </xdr:nvSpPr>
      <xdr:spPr>
        <a:xfrm>
          <a:off x="5740400" y="71110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12,895</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14315</xdr:rowOff>
    </xdr:from>
    <xdr:to>
      <xdr:col>5</xdr:col>
      <xdr:colOff>34925</xdr:colOff>
      <xdr:row>37</xdr:row>
      <xdr:rowOff>115915</xdr:rowOff>
    </xdr:to>
    <xdr:sp macro="" textlink="">
      <xdr:nvSpPr>
        <xdr:cNvPr id="118" name="フローチャート : 判断 117"/>
        <xdr:cNvSpPr/>
      </xdr:nvSpPr>
      <xdr:spPr bwMode="auto">
        <a:xfrm>
          <a:off x="5600700" y="71390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115145</xdr:rowOff>
    </xdr:from>
    <xdr:to>
      <xdr:col>4</xdr:col>
      <xdr:colOff>469900</xdr:colOff>
      <xdr:row>34</xdr:row>
      <xdr:rowOff>126412</xdr:rowOff>
    </xdr:to>
    <xdr:cxnSp macro="">
      <xdr:nvCxnSpPr>
        <xdr:cNvPr id="119" name="直線コネクタ 118"/>
        <xdr:cNvCxnSpPr/>
      </xdr:nvCxnSpPr>
      <xdr:spPr bwMode="auto">
        <a:xfrm flipV="1">
          <a:off x="4305300" y="6382595"/>
          <a:ext cx="698500" cy="112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79956</xdr:rowOff>
    </xdr:from>
    <xdr:to>
      <xdr:col>4</xdr:col>
      <xdr:colOff>520700</xdr:colOff>
      <xdr:row>35</xdr:row>
      <xdr:rowOff>181556</xdr:rowOff>
    </xdr:to>
    <xdr:sp macro="" textlink="">
      <xdr:nvSpPr>
        <xdr:cNvPr id="120" name="フローチャート : 判断 119"/>
        <xdr:cNvSpPr/>
      </xdr:nvSpPr>
      <xdr:spPr bwMode="auto">
        <a:xfrm>
          <a:off x="4953000" y="66903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166333</xdr:rowOff>
    </xdr:from>
    <xdr:ext cx="736600" cy="259045"/>
    <xdr:sp macro="" textlink="">
      <xdr:nvSpPr>
        <xdr:cNvPr id="121" name="テキスト ボックス 120"/>
        <xdr:cNvSpPr txBox="1"/>
      </xdr:nvSpPr>
      <xdr:spPr>
        <a:xfrm>
          <a:off x="4622800" y="6776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26,635</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3948</xdr:rowOff>
    </xdr:from>
    <xdr:to>
      <xdr:col>3</xdr:col>
      <xdr:colOff>904875</xdr:colOff>
      <xdr:row>34</xdr:row>
      <xdr:rowOff>126412</xdr:rowOff>
    </xdr:to>
    <xdr:cxnSp macro="">
      <xdr:nvCxnSpPr>
        <xdr:cNvPr id="122" name="直線コネクタ 121"/>
        <xdr:cNvCxnSpPr/>
      </xdr:nvCxnSpPr>
      <xdr:spPr bwMode="auto">
        <a:xfrm>
          <a:off x="3606800" y="6271398"/>
          <a:ext cx="698500" cy="1224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126231</xdr:rowOff>
    </xdr:from>
    <xdr:to>
      <xdr:col>3</xdr:col>
      <xdr:colOff>955675</xdr:colOff>
      <xdr:row>35</xdr:row>
      <xdr:rowOff>227831</xdr:rowOff>
    </xdr:to>
    <xdr:sp macro="" textlink="">
      <xdr:nvSpPr>
        <xdr:cNvPr id="123" name="フローチャート : 判断 122"/>
        <xdr:cNvSpPr/>
      </xdr:nvSpPr>
      <xdr:spPr bwMode="auto">
        <a:xfrm>
          <a:off x="4254500" y="67365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212608</xdr:rowOff>
    </xdr:from>
    <xdr:ext cx="762000" cy="259045"/>
    <xdr:sp macro="" textlink="">
      <xdr:nvSpPr>
        <xdr:cNvPr id="124" name="テキスト ボックス 123"/>
        <xdr:cNvSpPr txBox="1"/>
      </xdr:nvSpPr>
      <xdr:spPr>
        <a:xfrm>
          <a:off x="3924300" y="6822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25,218</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182746</xdr:rowOff>
    </xdr:from>
    <xdr:to>
      <xdr:col>3</xdr:col>
      <xdr:colOff>206375</xdr:colOff>
      <xdr:row>34</xdr:row>
      <xdr:rowOff>3948</xdr:rowOff>
    </xdr:to>
    <xdr:cxnSp macro="">
      <xdr:nvCxnSpPr>
        <xdr:cNvPr id="125" name="直線コネクタ 124"/>
        <xdr:cNvCxnSpPr/>
      </xdr:nvCxnSpPr>
      <xdr:spPr bwMode="auto">
        <a:xfrm>
          <a:off x="2908300" y="6107296"/>
          <a:ext cx="698500" cy="1641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335661</xdr:rowOff>
    </xdr:from>
    <xdr:to>
      <xdr:col>3</xdr:col>
      <xdr:colOff>257175</xdr:colOff>
      <xdr:row>35</xdr:row>
      <xdr:rowOff>94361</xdr:rowOff>
    </xdr:to>
    <xdr:sp macro="" textlink="">
      <xdr:nvSpPr>
        <xdr:cNvPr id="126" name="フローチャート : 判断 125"/>
        <xdr:cNvSpPr/>
      </xdr:nvSpPr>
      <xdr:spPr bwMode="auto">
        <a:xfrm>
          <a:off x="3556000" y="6603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79138</xdr:rowOff>
    </xdr:from>
    <xdr:ext cx="762000" cy="259045"/>
    <xdr:sp macro="" textlink="">
      <xdr:nvSpPr>
        <xdr:cNvPr id="127" name="テキスト ボックス 126"/>
        <xdr:cNvSpPr txBox="1"/>
      </xdr:nvSpPr>
      <xdr:spPr>
        <a:xfrm>
          <a:off x="3225800" y="6689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29,305</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232954</xdr:rowOff>
    </xdr:from>
    <xdr:to>
      <xdr:col>2</xdr:col>
      <xdr:colOff>692150</xdr:colOff>
      <xdr:row>34</xdr:row>
      <xdr:rowOff>334555</xdr:rowOff>
    </xdr:to>
    <xdr:sp macro="" textlink="">
      <xdr:nvSpPr>
        <xdr:cNvPr id="128" name="フローチャート : 判断 127"/>
        <xdr:cNvSpPr/>
      </xdr:nvSpPr>
      <xdr:spPr bwMode="auto">
        <a:xfrm>
          <a:off x="2857500" y="6500404"/>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319331</xdr:rowOff>
    </xdr:from>
    <xdr:ext cx="762000" cy="259045"/>
    <xdr:sp macro="" textlink="">
      <xdr:nvSpPr>
        <xdr:cNvPr id="129" name="テキスト ボックス 128"/>
        <xdr:cNvSpPr txBox="1"/>
      </xdr:nvSpPr>
      <xdr:spPr>
        <a:xfrm>
          <a:off x="2527300" y="658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32,450</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34</xdr:row>
      <xdr:rowOff>133513</xdr:rowOff>
    </xdr:from>
    <xdr:to>
      <xdr:col>5</xdr:col>
      <xdr:colOff>34925</xdr:colOff>
      <xdr:row>34</xdr:row>
      <xdr:rowOff>235113</xdr:rowOff>
    </xdr:to>
    <xdr:sp macro="" textlink="">
      <xdr:nvSpPr>
        <xdr:cNvPr id="135" name="円/楕円 134"/>
        <xdr:cNvSpPr/>
      </xdr:nvSpPr>
      <xdr:spPr bwMode="auto">
        <a:xfrm>
          <a:off x="5600700" y="64009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80190</xdr:rowOff>
    </xdr:from>
    <xdr:ext cx="762000" cy="259045"/>
    <xdr:sp macro="" textlink="">
      <xdr:nvSpPr>
        <xdr:cNvPr id="136" name="人口1人当たり決算額の推移該当値テキスト445"/>
        <xdr:cNvSpPr txBox="1"/>
      </xdr:nvSpPr>
      <xdr:spPr>
        <a:xfrm>
          <a:off x="5740400" y="63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35,495</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64345</xdr:rowOff>
    </xdr:from>
    <xdr:to>
      <xdr:col>4</xdr:col>
      <xdr:colOff>520700</xdr:colOff>
      <xdr:row>34</xdr:row>
      <xdr:rowOff>165945</xdr:rowOff>
    </xdr:to>
    <xdr:sp macro="" textlink="">
      <xdr:nvSpPr>
        <xdr:cNvPr id="137" name="円/楕円 136"/>
        <xdr:cNvSpPr/>
      </xdr:nvSpPr>
      <xdr:spPr bwMode="auto">
        <a:xfrm>
          <a:off x="4953000" y="63317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176122</xdr:rowOff>
    </xdr:from>
    <xdr:ext cx="736600" cy="259045"/>
    <xdr:sp macro="" textlink="">
      <xdr:nvSpPr>
        <xdr:cNvPr id="138" name="テキスト ボックス 137"/>
        <xdr:cNvSpPr txBox="1"/>
      </xdr:nvSpPr>
      <xdr:spPr>
        <a:xfrm>
          <a:off x="4622800" y="6100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37,613</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75612</xdr:rowOff>
    </xdr:from>
    <xdr:to>
      <xdr:col>3</xdr:col>
      <xdr:colOff>955675</xdr:colOff>
      <xdr:row>34</xdr:row>
      <xdr:rowOff>177212</xdr:rowOff>
    </xdr:to>
    <xdr:sp macro="" textlink="">
      <xdr:nvSpPr>
        <xdr:cNvPr id="139" name="円/楕円 138"/>
        <xdr:cNvSpPr/>
      </xdr:nvSpPr>
      <xdr:spPr bwMode="auto">
        <a:xfrm>
          <a:off x="4254500" y="63430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187389</xdr:rowOff>
    </xdr:from>
    <xdr:ext cx="762000" cy="259045"/>
    <xdr:sp macro="" textlink="">
      <xdr:nvSpPr>
        <xdr:cNvPr id="140" name="テキスト ボックス 139"/>
        <xdr:cNvSpPr txBox="1"/>
      </xdr:nvSpPr>
      <xdr:spPr>
        <a:xfrm>
          <a:off x="3924300" y="6111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37,268</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296048</xdr:rowOff>
    </xdr:from>
    <xdr:to>
      <xdr:col>3</xdr:col>
      <xdr:colOff>257175</xdr:colOff>
      <xdr:row>34</xdr:row>
      <xdr:rowOff>54748</xdr:rowOff>
    </xdr:to>
    <xdr:sp macro="" textlink="">
      <xdr:nvSpPr>
        <xdr:cNvPr id="141" name="円/楕円 140"/>
        <xdr:cNvSpPr/>
      </xdr:nvSpPr>
      <xdr:spPr bwMode="auto">
        <a:xfrm>
          <a:off x="3556000" y="62205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64925</xdr:rowOff>
    </xdr:from>
    <xdr:ext cx="762000" cy="259045"/>
    <xdr:sp macro="" textlink="">
      <xdr:nvSpPr>
        <xdr:cNvPr id="142" name="テキスト ボックス 141"/>
        <xdr:cNvSpPr txBox="1"/>
      </xdr:nvSpPr>
      <xdr:spPr>
        <a:xfrm>
          <a:off x="3225800" y="5989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41,018</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131946</xdr:rowOff>
    </xdr:from>
    <xdr:to>
      <xdr:col>2</xdr:col>
      <xdr:colOff>692150</xdr:colOff>
      <xdr:row>33</xdr:row>
      <xdr:rowOff>233546</xdr:rowOff>
    </xdr:to>
    <xdr:sp macro="" textlink="">
      <xdr:nvSpPr>
        <xdr:cNvPr id="143" name="円/楕円 142"/>
        <xdr:cNvSpPr/>
      </xdr:nvSpPr>
      <xdr:spPr bwMode="auto">
        <a:xfrm>
          <a:off x="2857500" y="60564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32</xdr:row>
      <xdr:rowOff>72273</xdr:rowOff>
    </xdr:from>
    <xdr:ext cx="762000" cy="259045"/>
    <xdr:sp macro="" textlink="">
      <xdr:nvSpPr>
        <xdr:cNvPr id="144" name="テキスト ボックス 143"/>
        <xdr:cNvSpPr txBox="1"/>
      </xdr:nvSpPr>
      <xdr:spPr>
        <a:xfrm>
          <a:off x="2527300" y="5825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46,043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北海道幕別町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27,269
27,203
477.64
17,388,093
17,015,966
316,926
9,476,984
19,027,378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12.7
115.0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16/100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72,973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91351</xdr:rowOff>
    </xdr:from>
    <xdr:to>
      <xdr:col>6</xdr:col>
      <xdr:colOff>510540</xdr:colOff>
      <xdr:row>39</xdr:row>
      <xdr:rowOff>138271</xdr:rowOff>
    </xdr:to>
    <xdr:cxnSp macro="">
      <xdr:nvCxnSpPr>
        <xdr:cNvPr id="56" name="直線コネクタ 55"/>
        <xdr:cNvCxnSpPr/>
      </xdr:nvCxnSpPr>
      <xdr:spPr>
        <a:xfrm flipV="1">
          <a:off x="4633595" y="5406301"/>
          <a:ext cx="1270" cy="1418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142098</xdr:rowOff>
    </xdr:from>
    <xdr:ext cx="534377" cy="259045"/>
    <xdr:sp macro="" textlink="">
      <xdr:nvSpPr>
        <xdr:cNvPr id="57" name="人件費最小値テキスト"/>
        <xdr:cNvSpPr txBox="1"/>
      </xdr:nvSpPr>
      <xdr:spPr>
        <a:xfrm>
          <a:off x="4686300" y="6828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35,075</a:t>
          </a:r>
          <a:endParaRPr kumimoji="1" lang="ja-JP" altLang="en-US" sz="1000" b="1">
            <a:latin typeface="ＭＳ Ｐゴシック"/>
          </a:endParaRPr>
        </a:p>
      </xdr:txBody>
    </xdr:sp>
    <xdr:clientData/>
  </xdr:oneCellAnchor>
  <xdr:twoCellAnchor>
    <xdr:from>
      <xdr:col>6</xdr:col>
      <xdr:colOff>422275</xdr:colOff>
      <xdr:row>39</xdr:row>
      <xdr:rowOff>138271</xdr:rowOff>
    </xdr:from>
    <xdr:to>
      <xdr:col>6</xdr:col>
      <xdr:colOff>600075</xdr:colOff>
      <xdr:row>39</xdr:row>
      <xdr:rowOff>138271</xdr:rowOff>
    </xdr:to>
    <xdr:cxnSp macro="">
      <xdr:nvCxnSpPr>
        <xdr:cNvPr id="58" name="直線コネクタ 57"/>
        <xdr:cNvCxnSpPr/>
      </xdr:nvCxnSpPr>
      <xdr:spPr>
        <a:xfrm>
          <a:off x="4546600" y="6824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38028</xdr:rowOff>
    </xdr:from>
    <xdr:ext cx="599010" cy="259045"/>
    <xdr:sp macro="" textlink="">
      <xdr:nvSpPr>
        <xdr:cNvPr id="59" name="人件費最大値テキスト"/>
        <xdr:cNvSpPr txBox="1"/>
      </xdr:nvSpPr>
      <xdr:spPr>
        <a:xfrm>
          <a:off x="4686300" y="5181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109,538</a:t>
          </a:r>
          <a:endParaRPr kumimoji="1" lang="ja-JP" altLang="en-US" sz="1000" b="1">
            <a:latin typeface="ＭＳ Ｐゴシック"/>
          </a:endParaRPr>
        </a:p>
      </xdr:txBody>
    </xdr:sp>
    <xdr:clientData/>
  </xdr:oneCellAnchor>
  <xdr:twoCellAnchor>
    <xdr:from>
      <xdr:col>6</xdr:col>
      <xdr:colOff>422275</xdr:colOff>
      <xdr:row>31</xdr:row>
      <xdr:rowOff>91351</xdr:rowOff>
    </xdr:from>
    <xdr:to>
      <xdr:col>6</xdr:col>
      <xdr:colOff>600075</xdr:colOff>
      <xdr:row>31</xdr:row>
      <xdr:rowOff>91351</xdr:rowOff>
    </xdr:to>
    <xdr:cxnSp macro="">
      <xdr:nvCxnSpPr>
        <xdr:cNvPr id="60" name="直線コネクタ 59"/>
        <xdr:cNvCxnSpPr/>
      </xdr:nvCxnSpPr>
      <xdr:spPr>
        <a:xfrm>
          <a:off x="4546600" y="5406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160484</xdr:rowOff>
    </xdr:from>
    <xdr:to>
      <xdr:col>6</xdr:col>
      <xdr:colOff>511175</xdr:colOff>
      <xdr:row>36</xdr:row>
      <xdr:rowOff>34525</xdr:rowOff>
    </xdr:to>
    <xdr:cxnSp macro="">
      <xdr:nvCxnSpPr>
        <xdr:cNvPr id="61" name="直線コネクタ 60"/>
        <xdr:cNvCxnSpPr/>
      </xdr:nvCxnSpPr>
      <xdr:spPr>
        <a:xfrm flipV="1">
          <a:off x="3797300" y="6161234"/>
          <a:ext cx="838200" cy="45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13130</xdr:rowOff>
    </xdr:from>
    <xdr:ext cx="534377" cy="259045"/>
    <xdr:sp macro="" textlink="">
      <xdr:nvSpPr>
        <xdr:cNvPr id="62" name="人件費平均値テキスト"/>
        <xdr:cNvSpPr txBox="1"/>
      </xdr:nvSpPr>
      <xdr:spPr>
        <a:xfrm>
          <a:off x="4686300" y="63567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55,845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34703</xdr:rowOff>
    </xdr:from>
    <xdr:to>
      <xdr:col>6</xdr:col>
      <xdr:colOff>561975</xdr:colOff>
      <xdr:row>37</xdr:row>
      <xdr:rowOff>136303</xdr:rowOff>
    </xdr:to>
    <xdr:sp macro="" textlink="">
      <xdr:nvSpPr>
        <xdr:cNvPr id="63" name="フローチャート : 判断 62"/>
        <xdr:cNvSpPr/>
      </xdr:nvSpPr>
      <xdr:spPr>
        <a:xfrm>
          <a:off x="4584700" y="637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34525</xdr:rowOff>
    </xdr:from>
    <xdr:to>
      <xdr:col>5</xdr:col>
      <xdr:colOff>358775</xdr:colOff>
      <xdr:row>36</xdr:row>
      <xdr:rowOff>49936</xdr:rowOff>
    </xdr:to>
    <xdr:cxnSp macro="">
      <xdr:nvCxnSpPr>
        <xdr:cNvPr id="64" name="直線コネクタ 63"/>
        <xdr:cNvCxnSpPr/>
      </xdr:nvCxnSpPr>
      <xdr:spPr>
        <a:xfrm flipV="1">
          <a:off x="2908300" y="6206725"/>
          <a:ext cx="889000" cy="15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32</xdr:row>
      <xdr:rowOff>142373</xdr:rowOff>
    </xdr:from>
    <xdr:to>
      <xdr:col>5</xdr:col>
      <xdr:colOff>409575</xdr:colOff>
      <xdr:row>33</xdr:row>
      <xdr:rowOff>72523</xdr:rowOff>
    </xdr:to>
    <xdr:sp macro="" textlink="">
      <xdr:nvSpPr>
        <xdr:cNvPr id="65" name="フローチャート : 判断 64"/>
        <xdr:cNvSpPr/>
      </xdr:nvSpPr>
      <xdr:spPr>
        <a:xfrm>
          <a:off x="3746500" y="562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31</xdr:row>
      <xdr:rowOff>89050</xdr:rowOff>
    </xdr:from>
    <xdr:ext cx="534377" cy="259045"/>
    <xdr:sp macro="" textlink="">
      <xdr:nvSpPr>
        <xdr:cNvPr id="66" name="テキスト ボックス 65"/>
        <xdr:cNvSpPr txBox="1"/>
      </xdr:nvSpPr>
      <xdr:spPr>
        <a:xfrm>
          <a:off x="3530111" y="5404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95,193</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37954</xdr:rowOff>
    </xdr:from>
    <xdr:to>
      <xdr:col>4</xdr:col>
      <xdr:colOff>155575</xdr:colOff>
      <xdr:row>36</xdr:row>
      <xdr:rowOff>49936</xdr:rowOff>
    </xdr:to>
    <xdr:cxnSp macro="">
      <xdr:nvCxnSpPr>
        <xdr:cNvPr id="67" name="直線コネクタ 66"/>
        <xdr:cNvCxnSpPr/>
      </xdr:nvCxnSpPr>
      <xdr:spPr>
        <a:xfrm>
          <a:off x="2019300" y="6210154"/>
          <a:ext cx="889000" cy="11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85795</xdr:rowOff>
    </xdr:from>
    <xdr:to>
      <xdr:col>4</xdr:col>
      <xdr:colOff>206375</xdr:colOff>
      <xdr:row>34</xdr:row>
      <xdr:rowOff>15945</xdr:rowOff>
    </xdr:to>
    <xdr:sp macro="" textlink="">
      <xdr:nvSpPr>
        <xdr:cNvPr id="68" name="フローチャート : 判断 67"/>
        <xdr:cNvSpPr/>
      </xdr:nvSpPr>
      <xdr:spPr>
        <a:xfrm>
          <a:off x="2857500" y="5743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32472</xdr:rowOff>
    </xdr:from>
    <xdr:ext cx="534377" cy="259045"/>
    <xdr:sp macro="" textlink="">
      <xdr:nvSpPr>
        <xdr:cNvPr id="69" name="テキスト ボックス 68"/>
        <xdr:cNvSpPr txBox="1"/>
      </xdr:nvSpPr>
      <xdr:spPr>
        <a:xfrm>
          <a:off x="2641111" y="5518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89,163</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9322</xdr:rowOff>
    </xdr:from>
    <xdr:to>
      <xdr:col>2</xdr:col>
      <xdr:colOff>638175</xdr:colOff>
      <xdr:row>36</xdr:row>
      <xdr:rowOff>37954</xdr:rowOff>
    </xdr:to>
    <xdr:cxnSp macro="">
      <xdr:nvCxnSpPr>
        <xdr:cNvPr id="70" name="直線コネクタ 69"/>
        <xdr:cNvCxnSpPr/>
      </xdr:nvCxnSpPr>
      <xdr:spPr>
        <a:xfrm>
          <a:off x="1130300" y="6181522"/>
          <a:ext cx="889000" cy="28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115970</xdr:rowOff>
    </xdr:from>
    <xdr:to>
      <xdr:col>3</xdr:col>
      <xdr:colOff>3175</xdr:colOff>
      <xdr:row>34</xdr:row>
      <xdr:rowOff>46120</xdr:rowOff>
    </xdr:to>
    <xdr:sp macro="" textlink="">
      <xdr:nvSpPr>
        <xdr:cNvPr id="71" name="フローチャート : 判断 70"/>
        <xdr:cNvSpPr/>
      </xdr:nvSpPr>
      <xdr:spPr>
        <a:xfrm>
          <a:off x="1968500" y="577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62647</xdr:rowOff>
    </xdr:from>
    <xdr:ext cx="534377" cy="259045"/>
    <xdr:sp macro="" textlink="">
      <xdr:nvSpPr>
        <xdr:cNvPr id="72" name="テキスト ボックス 71"/>
        <xdr:cNvSpPr txBox="1"/>
      </xdr:nvSpPr>
      <xdr:spPr>
        <a:xfrm>
          <a:off x="1752111" y="5549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87,579</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81680</xdr:rowOff>
    </xdr:from>
    <xdr:to>
      <xdr:col>1</xdr:col>
      <xdr:colOff>485775</xdr:colOff>
      <xdr:row>34</xdr:row>
      <xdr:rowOff>11830</xdr:rowOff>
    </xdr:to>
    <xdr:sp macro="" textlink="">
      <xdr:nvSpPr>
        <xdr:cNvPr id="73" name="フローチャート : 判断 72"/>
        <xdr:cNvSpPr/>
      </xdr:nvSpPr>
      <xdr:spPr>
        <a:xfrm>
          <a:off x="1079500" y="573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28357</xdr:rowOff>
    </xdr:from>
    <xdr:ext cx="534377" cy="259045"/>
    <xdr:sp macro="" textlink="">
      <xdr:nvSpPr>
        <xdr:cNvPr id="74" name="テキスト ボックス 73"/>
        <xdr:cNvSpPr txBox="1"/>
      </xdr:nvSpPr>
      <xdr:spPr>
        <a:xfrm>
          <a:off x="863111" y="5514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89,379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109684</xdr:rowOff>
    </xdr:from>
    <xdr:to>
      <xdr:col>6</xdr:col>
      <xdr:colOff>561975</xdr:colOff>
      <xdr:row>36</xdr:row>
      <xdr:rowOff>39834</xdr:rowOff>
    </xdr:to>
    <xdr:sp macro="" textlink="">
      <xdr:nvSpPr>
        <xdr:cNvPr id="80" name="円/楕円 79"/>
        <xdr:cNvSpPr/>
      </xdr:nvSpPr>
      <xdr:spPr>
        <a:xfrm>
          <a:off x="4584700" y="6110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132561</xdr:rowOff>
    </xdr:from>
    <xdr:ext cx="534377" cy="259045"/>
    <xdr:sp macro="" textlink="">
      <xdr:nvSpPr>
        <xdr:cNvPr id="81" name="人件費該当値テキスト"/>
        <xdr:cNvSpPr txBox="1"/>
      </xdr:nvSpPr>
      <xdr:spPr>
        <a:xfrm>
          <a:off x="4686300" y="596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69,909</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155175</xdr:rowOff>
    </xdr:from>
    <xdr:to>
      <xdr:col>5</xdr:col>
      <xdr:colOff>409575</xdr:colOff>
      <xdr:row>36</xdr:row>
      <xdr:rowOff>85325</xdr:rowOff>
    </xdr:to>
    <xdr:sp macro="" textlink="">
      <xdr:nvSpPr>
        <xdr:cNvPr id="82" name="円/楕円 81"/>
        <xdr:cNvSpPr/>
      </xdr:nvSpPr>
      <xdr:spPr>
        <a:xfrm>
          <a:off x="3746500" y="615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76452</xdr:rowOff>
    </xdr:from>
    <xdr:ext cx="534377" cy="259045"/>
    <xdr:sp macro="" textlink="">
      <xdr:nvSpPr>
        <xdr:cNvPr id="83" name="テキスト ボックス 82"/>
        <xdr:cNvSpPr txBox="1"/>
      </xdr:nvSpPr>
      <xdr:spPr>
        <a:xfrm>
          <a:off x="3530111" y="6248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67,521</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170586</xdr:rowOff>
    </xdr:from>
    <xdr:to>
      <xdr:col>4</xdr:col>
      <xdr:colOff>206375</xdr:colOff>
      <xdr:row>36</xdr:row>
      <xdr:rowOff>100736</xdr:rowOff>
    </xdr:to>
    <xdr:sp macro="" textlink="">
      <xdr:nvSpPr>
        <xdr:cNvPr id="84" name="円/楕円 83"/>
        <xdr:cNvSpPr/>
      </xdr:nvSpPr>
      <xdr:spPr>
        <a:xfrm>
          <a:off x="2857500" y="6171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91863</xdr:rowOff>
    </xdr:from>
    <xdr:ext cx="534377" cy="259045"/>
    <xdr:sp macro="" textlink="">
      <xdr:nvSpPr>
        <xdr:cNvPr id="85" name="テキスト ボックス 84"/>
        <xdr:cNvSpPr txBox="1"/>
      </xdr:nvSpPr>
      <xdr:spPr>
        <a:xfrm>
          <a:off x="2641111" y="6264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66,712</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158604</xdr:rowOff>
    </xdr:from>
    <xdr:to>
      <xdr:col>3</xdr:col>
      <xdr:colOff>3175</xdr:colOff>
      <xdr:row>36</xdr:row>
      <xdr:rowOff>88754</xdr:rowOff>
    </xdr:to>
    <xdr:sp macro="" textlink="">
      <xdr:nvSpPr>
        <xdr:cNvPr id="86" name="円/楕円 85"/>
        <xdr:cNvSpPr/>
      </xdr:nvSpPr>
      <xdr:spPr>
        <a:xfrm>
          <a:off x="1968500" y="6159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79881</xdr:rowOff>
    </xdr:from>
    <xdr:ext cx="534377" cy="259045"/>
    <xdr:sp macro="" textlink="">
      <xdr:nvSpPr>
        <xdr:cNvPr id="87" name="テキスト ボックス 86"/>
        <xdr:cNvSpPr txBox="1"/>
      </xdr:nvSpPr>
      <xdr:spPr>
        <a:xfrm>
          <a:off x="1752111" y="6252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67,341</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129972</xdr:rowOff>
    </xdr:from>
    <xdr:to>
      <xdr:col>1</xdr:col>
      <xdr:colOff>485775</xdr:colOff>
      <xdr:row>36</xdr:row>
      <xdr:rowOff>60122</xdr:rowOff>
    </xdr:to>
    <xdr:sp macro="" textlink="">
      <xdr:nvSpPr>
        <xdr:cNvPr id="88" name="円/楕円 87"/>
        <xdr:cNvSpPr/>
      </xdr:nvSpPr>
      <xdr:spPr>
        <a:xfrm>
          <a:off x="1079500" y="6130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51249</xdr:rowOff>
    </xdr:from>
    <xdr:ext cx="534377" cy="259045"/>
    <xdr:sp macro="" textlink="">
      <xdr:nvSpPr>
        <xdr:cNvPr id="89" name="テキスト ボックス 88"/>
        <xdr:cNvSpPr txBox="1"/>
      </xdr:nvSpPr>
      <xdr:spPr>
        <a:xfrm>
          <a:off x="863111" y="6223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68,844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68,952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75074</xdr:rowOff>
    </xdr:from>
    <xdr:to>
      <xdr:col>6</xdr:col>
      <xdr:colOff>510540</xdr:colOff>
      <xdr:row>57</xdr:row>
      <xdr:rowOff>155579</xdr:rowOff>
    </xdr:to>
    <xdr:cxnSp macro="">
      <xdr:nvCxnSpPr>
        <xdr:cNvPr id="111" name="直線コネクタ 110"/>
        <xdr:cNvCxnSpPr/>
      </xdr:nvCxnSpPr>
      <xdr:spPr>
        <a:xfrm flipV="1">
          <a:off x="4633595" y="8819024"/>
          <a:ext cx="1270" cy="1109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159406</xdr:rowOff>
    </xdr:from>
    <xdr:ext cx="534377" cy="259045"/>
    <xdr:sp macro="" textlink="">
      <xdr:nvSpPr>
        <xdr:cNvPr id="112" name="物件費最小値テキスト"/>
        <xdr:cNvSpPr txBox="1"/>
      </xdr:nvSpPr>
      <xdr:spPr>
        <a:xfrm>
          <a:off x="4686300" y="9932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34,027</a:t>
          </a:r>
          <a:endParaRPr kumimoji="1" lang="ja-JP" altLang="en-US" sz="1000" b="1">
            <a:latin typeface="ＭＳ Ｐゴシック"/>
          </a:endParaRPr>
        </a:p>
      </xdr:txBody>
    </xdr:sp>
    <xdr:clientData/>
  </xdr:oneCellAnchor>
  <xdr:twoCellAnchor>
    <xdr:from>
      <xdr:col>6</xdr:col>
      <xdr:colOff>422275</xdr:colOff>
      <xdr:row>57</xdr:row>
      <xdr:rowOff>155579</xdr:rowOff>
    </xdr:from>
    <xdr:to>
      <xdr:col>6</xdr:col>
      <xdr:colOff>600075</xdr:colOff>
      <xdr:row>57</xdr:row>
      <xdr:rowOff>155579</xdr:rowOff>
    </xdr:to>
    <xdr:cxnSp macro="">
      <xdr:nvCxnSpPr>
        <xdr:cNvPr id="113" name="直線コネクタ 112"/>
        <xdr:cNvCxnSpPr/>
      </xdr:nvCxnSpPr>
      <xdr:spPr>
        <a:xfrm>
          <a:off x="4546600" y="9928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21751</xdr:rowOff>
    </xdr:from>
    <xdr:ext cx="599010" cy="259045"/>
    <xdr:sp macro="" textlink="">
      <xdr:nvSpPr>
        <xdr:cNvPr id="114" name="物件費最大値テキスト"/>
        <xdr:cNvSpPr txBox="1"/>
      </xdr:nvSpPr>
      <xdr:spPr>
        <a:xfrm>
          <a:off x="4686300" y="8594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276,635</a:t>
          </a:r>
          <a:endParaRPr kumimoji="1" lang="ja-JP" altLang="en-US" sz="1000" b="1">
            <a:latin typeface="ＭＳ Ｐゴシック"/>
          </a:endParaRPr>
        </a:p>
      </xdr:txBody>
    </xdr:sp>
    <xdr:clientData/>
  </xdr:oneCellAnchor>
  <xdr:twoCellAnchor>
    <xdr:from>
      <xdr:col>6</xdr:col>
      <xdr:colOff>422275</xdr:colOff>
      <xdr:row>51</xdr:row>
      <xdr:rowOff>75074</xdr:rowOff>
    </xdr:from>
    <xdr:to>
      <xdr:col>6</xdr:col>
      <xdr:colOff>600075</xdr:colOff>
      <xdr:row>51</xdr:row>
      <xdr:rowOff>75074</xdr:rowOff>
    </xdr:to>
    <xdr:cxnSp macro="">
      <xdr:nvCxnSpPr>
        <xdr:cNvPr id="115" name="直線コネクタ 114"/>
        <xdr:cNvCxnSpPr/>
      </xdr:nvCxnSpPr>
      <xdr:spPr>
        <a:xfrm>
          <a:off x="4546600" y="8819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80543</xdr:rowOff>
    </xdr:from>
    <xdr:to>
      <xdr:col>6</xdr:col>
      <xdr:colOff>511175</xdr:colOff>
      <xdr:row>56</xdr:row>
      <xdr:rowOff>107861</xdr:rowOff>
    </xdr:to>
    <xdr:cxnSp macro="">
      <xdr:nvCxnSpPr>
        <xdr:cNvPr id="116" name="直線コネクタ 115"/>
        <xdr:cNvCxnSpPr/>
      </xdr:nvCxnSpPr>
      <xdr:spPr>
        <a:xfrm flipV="1">
          <a:off x="3797300" y="9681743"/>
          <a:ext cx="838200" cy="27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143547</xdr:rowOff>
    </xdr:from>
    <xdr:ext cx="534377" cy="259045"/>
    <xdr:sp macro="" textlink="">
      <xdr:nvSpPr>
        <xdr:cNvPr id="117" name="物件費平均値テキスト"/>
        <xdr:cNvSpPr txBox="1"/>
      </xdr:nvSpPr>
      <xdr:spPr>
        <a:xfrm>
          <a:off x="4686300" y="97447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58,329</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165120</xdr:rowOff>
    </xdr:from>
    <xdr:to>
      <xdr:col>6</xdr:col>
      <xdr:colOff>561975</xdr:colOff>
      <xdr:row>57</xdr:row>
      <xdr:rowOff>95270</xdr:rowOff>
    </xdr:to>
    <xdr:sp macro="" textlink="">
      <xdr:nvSpPr>
        <xdr:cNvPr id="118" name="フローチャート : 判断 117"/>
        <xdr:cNvSpPr/>
      </xdr:nvSpPr>
      <xdr:spPr>
        <a:xfrm>
          <a:off x="4584700" y="9766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107861</xdr:rowOff>
    </xdr:from>
    <xdr:to>
      <xdr:col>5</xdr:col>
      <xdr:colOff>358775</xdr:colOff>
      <xdr:row>56</xdr:row>
      <xdr:rowOff>124562</xdr:rowOff>
    </xdr:to>
    <xdr:cxnSp macro="">
      <xdr:nvCxnSpPr>
        <xdr:cNvPr id="119" name="直線コネクタ 118"/>
        <xdr:cNvCxnSpPr/>
      </xdr:nvCxnSpPr>
      <xdr:spPr>
        <a:xfrm flipV="1">
          <a:off x="2908300" y="9709061"/>
          <a:ext cx="889000" cy="16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102593</xdr:rowOff>
    </xdr:from>
    <xdr:to>
      <xdr:col>5</xdr:col>
      <xdr:colOff>409575</xdr:colOff>
      <xdr:row>57</xdr:row>
      <xdr:rowOff>32743</xdr:rowOff>
    </xdr:to>
    <xdr:sp macro="" textlink="">
      <xdr:nvSpPr>
        <xdr:cNvPr id="120" name="フローチャート : 判断 119"/>
        <xdr:cNvSpPr/>
      </xdr:nvSpPr>
      <xdr:spPr>
        <a:xfrm>
          <a:off x="3746500" y="970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23870</xdr:rowOff>
    </xdr:from>
    <xdr:ext cx="534377" cy="259045"/>
    <xdr:sp macro="" textlink="">
      <xdr:nvSpPr>
        <xdr:cNvPr id="121" name="テキスト ボックス 120"/>
        <xdr:cNvSpPr txBox="1"/>
      </xdr:nvSpPr>
      <xdr:spPr>
        <a:xfrm>
          <a:off x="3530111" y="9796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72,005</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124562</xdr:rowOff>
    </xdr:from>
    <xdr:to>
      <xdr:col>4</xdr:col>
      <xdr:colOff>155575</xdr:colOff>
      <xdr:row>56</xdr:row>
      <xdr:rowOff>143284</xdr:rowOff>
    </xdr:to>
    <xdr:cxnSp macro="">
      <xdr:nvCxnSpPr>
        <xdr:cNvPr id="122" name="直線コネクタ 121"/>
        <xdr:cNvCxnSpPr/>
      </xdr:nvCxnSpPr>
      <xdr:spPr>
        <a:xfrm flipV="1">
          <a:off x="2019300" y="9725762"/>
          <a:ext cx="889000" cy="18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122815</xdr:rowOff>
    </xdr:from>
    <xdr:to>
      <xdr:col>4</xdr:col>
      <xdr:colOff>206375</xdr:colOff>
      <xdr:row>57</xdr:row>
      <xdr:rowOff>52965</xdr:rowOff>
    </xdr:to>
    <xdr:sp macro="" textlink="">
      <xdr:nvSpPr>
        <xdr:cNvPr id="123" name="フローチャート : 判断 122"/>
        <xdr:cNvSpPr/>
      </xdr:nvSpPr>
      <xdr:spPr>
        <a:xfrm>
          <a:off x="2857500" y="9724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44092</xdr:rowOff>
    </xdr:from>
    <xdr:ext cx="534377" cy="259045"/>
    <xdr:sp macro="" textlink="">
      <xdr:nvSpPr>
        <xdr:cNvPr id="124" name="テキスト ボックス 123"/>
        <xdr:cNvSpPr txBox="1"/>
      </xdr:nvSpPr>
      <xdr:spPr>
        <a:xfrm>
          <a:off x="2641111" y="9816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67,582</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143284</xdr:rowOff>
    </xdr:from>
    <xdr:to>
      <xdr:col>2</xdr:col>
      <xdr:colOff>638175</xdr:colOff>
      <xdr:row>56</xdr:row>
      <xdr:rowOff>153823</xdr:rowOff>
    </xdr:to>
    <xdr:cxnSp macro="">
      <xdr:nvCxnSpPr>
        <xdr:cNvPr id="125" name="直線コネクタ 124"/>
        <xdr:cNvCxnSpPr/>
      </xdr:nvCxnSpPr>
      <xdr:spPr>
        <a:xfrm flipV="1">
          <a:off x="1130300" y="9744484"/>
          <a:ext cx="889000" cy="10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148011</xdr:rowOff>
    </xdr:from>
    <xdr:to>
      <xdr:col>3</xdr:col>
      <xdr:colOff>3175</xdr:colOff>
      <xdr:row>57</xdr:row>
      <xdr:rowOff>78161</xdr:rowOff>
    </xdr:to>
    <xdr:sp macro="" textlink="">
      <xdr:nvSpPr>
        <xdr:cNvPr id="126" name="フローチャート : 判断 125"/>
        <xdr:cNvSpPr/>
      </xdr:nvSpPr>
      <xdr:spPr>
        <a:xfrm>
          <a:off x="1968500" y="974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69288</xdr:rowOff>
    </xdr:from>
    <xdr:ext cx="534377" cy="259045"/>
    <xdr:sp macro="" textlink="">
      <xdr:nvSpPr>
        <xdr:cNvPr id="127" name="テキスト ボックス 126"/>
        <xdr:cNvSpPr txBox="1"/>
      </xdr:nvSpPr>
      <xdr:spPr>
        <a:xfrm>
          <a:off x="1752111" y="9841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62,071</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152464</xdr:rowOff>
    </xdr:from>
    <xdr:to>
      <xdr:col>1</xdr:col>
      <xdr:colOff>485775</xdr:colOff>
      <xdr:row>57</xdr:row>
      <xdr:rowOff>82614</xdr:rowOff>
    </xdr:to>
    <xdr:sp macro="" textlink="">
      <xdr:nvSpPr>
        <xdr:cNvPr id="128" name="フローチャート : 判断 127"/>
        <xdr:cNvSpPr/>
      </xdr:nvSpPr>
      <xdr:spPr>
        <a:xfrm>
          <a:off x="1079500" y="9753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73741</xdr:rowOff>
    </xdr:from>
    <xdr:ext cx="534377" cy="259045"/>
    <xdr:sp macro="" textlink="">
      <xdr:nvSpPr>
        <xdr:cNvPr id="129" name="テキスト ボックス 128"/>
        <xdr:cNvSpPr txBox="1"/>
      </xdr:nvSpPr>
      <xdr:spPr>
        <a:xfrm>
          <a:off x="863111" y="9846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61,097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29743</xdr:rowOff>
    </xdr:from>
    <xdr:to>
      <xdr:col>6</xdr:col>
      <xdr:colOff>561975</xdr:colOff>
      <xdr:row>56</xdr:row>
      <xdr:rowOff>131343</xdr:rowOff>
    </xdr:to>
    <xdr:sp macro="" textlink="">
      <xdr:nvSpPr>
        <xdr:cNvPr id="135" name="円/楕円 134"/>
        <xdr:cNvSpPr/>
      </xdr:nvSpPr>
      <xdr:spPr>
        <a:xfrm>
          <a:off x="4584700" y="9630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52620</xdr:rowOff>
    </xdr:from>
    <xdr:ext cx="534377" cy="259045"/>
    <xdr:sp macro="" textlink="">
      <xdr:nvSpPr>
        <xdr:cNvPr id="136" name="物件費該当値テキスト"/>
        <xdr:cNvSpPr txBox="1"/>
      </xdr:nvSpPr>
      <xdr:spPr>
        <a:xfrm>
          <a:off x="4686300" y="948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87,939</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57061</xdr:rowOff>
    </xdr:from>
    <xdr:to>
      <xdr:col>5</xdr:col>
      <xdr:colOff>409575</xdr:colOff>
      <xdr:row>56</xdr:row>
      <xdr:rowOff>158661</xdr:rowOff>
    </xdr:to>
    <xdr:sp macro="" textlink="">
      <xdr:nvSpPr>
        <xdr:cNvPr id="137" name="円/楕円 136"/>
        <xdr:cNvSpPr/>
      </xdr:nvSpPr>
      <xdr:spPr>
        <a:xfrm>
          <a:off x="3746500" y="9658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3738</xdr:rowOff>
    </xdr:from>
    <xdr:ext cx="534377" cy="259045"/>
    <xdr:sp macro="" textlink="">
      <xdr:nvSpPr>
        <xdr:cNvPr id="138" name="テキスト ボックス 137"/>
        <xdr:cNvSpPr txBox="1"/>
      </xdr:nvSpPr>
      <xdr:spPr>
        <a:xfrm>
          <a:off x="3530111" y="9433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81,964</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73762</xdr:rowOff>
    </xdr:from>
    <xdr:to>
      <xdr:col>4</xdr:col>
      <xdr:colOff>206375</xdr:colOff>
      <xdr:row>57</xdr:row>
      <xdr:rowOff>3912</xdr:rowOff>
    </xdr:to>
    <xdr:sp macro="" textlink="">
      <xdr:nvSpPr>
        <xdr:cNvPr id="139" name="円/楕円 138"/>
        <xdr:cNvSpPr/>
      </xdr:nvSpPr>
      <xdr:spPr>
        <a:xfrm>
          <a:off x="2857500" y="9674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20439</xdr:rowOff>
    </xdr:from>
    <xdr:ext cx="534377" cy="259045"/>
    <xdr:sp macro="" textlink="">
      <xdr:nvSpPr>
        <xdr:cNvPr id="140" name="テキスト ボックス 139"/>
        <xdr:cNvSpPr txBox="1"/>
      </xdr:nvSpPr>
      <xdr:spPr>
        <a:xfrm>
          <a:off x="2641111" y="9450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78,311</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92484</xdr:rowOff>
    </xdr:from>
    <xdr:to>
      <xdr:col>3</xdr:col>
      <xdr:colOff>3175</xdr:colOff>
      <xdr:row>57</xdr:row>
      <xdr:rowOff>22634</xdr:rowOff>
    </xdr:to>
    <xdr:sp macro="" textlink="">
      <xdr:nvSpPr>
        <xdr:cNvPr id="141" name="円/楕円 140"/>
        <xdr:cNvSpPr/>
      </xdr:nvSpPr>
      <xdr:spPr>
        <a:xfrm>
          <a:off x="1968500" y="969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39161</xdr:rowOff>
    </xdr:from>
    <xdr:ext cx="534377" cy="259045"/>
    <xdr:sp macro="" textlink="">
      <xdr:nvSpPr>
        <xdr:cNvPr id="142" name="テキスト ボックス 141"/>
        <xdr:cNvSpPr txBox="1"/>
      </xdr:nvSpPr>
      <xdr:spPr>
        <a:xfrm>
          <a:off x="1752111" y="9468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74,216</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103023</xdr:rowOff>
    </xdr:from>
    <xdr:to>
      <xdr:col>1</xdr:col>
      <xdr:colOff>485775</xdr:colOff>
      <xdr:row>57</xdr:row>
      <xdr:rowOff>33173</xdr:rowOff>
    </xdr:to>
    <xdr:sp macro="" textlink="">
      <xdr:nvSpPr>
        <xdr:cNvPr id="143" name="円/楕円 142"/>
        <xdr:cNvSpPr/>
      </xdr:nvSpPr>
      <xdr:spPr>
        <a:xfrm>
          <a:off x="1079500" y="9704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49700</xdr:rowOff>
    </xdr:from>
    <xdr:ext cx="534377" cy="259045"/>
    <xdr:sp macro="" textlink="">
      <xdr:nvSpPr>
        <xdr:cNvPr id="144" name="テキスト ボックス 143"/>
        <xdr:cNvSpPr txBox="1"/>
      </xdr:nvSpPr>
      <xdr:spPr>
        <a:xfrm>
          <a:off x="863111" y="9479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71,911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3/100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16,394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6" name="テキスト ボックス 155"/>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58" name="テキスト ボックス 157"/>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0" name="テキスト ボックス 159"/>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2" name="テキスト ボックス 161"/>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4" name="テキスト ボックス 16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67614</xdr:rowOff>
    </xdr:from>
    <xdr:to>
      <xdr:col>6</xdr:col>
      <xdr:colOff>510540</xdr:colOff>
      <xdr:row>79</xdr:row>
      <xdr:rowOff>15647</xdr:rowOff>
    </xdr:to>
    <xdr:cxnSp macro="">
      <xdr:nvCxnSpPr>
        <xdr:cNvPr id="168" name="直線コネクタ 167"/>
        <xdr:cNvCxnSpPr/>
      </xdr:nvCxnSpPr>
      <xdr:spPr>
        <a:xfrm flipV="1">
          <a:off x="4633595" y="12069114"/>
          <a:ext cx="1270" cy="1491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19474</xdr:rowOff>
    </xdr:from>
    <xdr:ext cx="378565" cy="259045"/>
    <xdr:sp macro="" textlink="">
      <xdr:nvSpPr>
        <xdr:cNvPr id="169" name="維持補修費最小値テキスト"/>
        <xdr:cNvSpPr txBox="1"/>
      </xdr:nvSpPr>
      <xdr:spPr>
        <a:xfrm>
          <a:off x="4686300" y="135640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a:t>
          </a:r>
          <a:endParaRPr kumimoji="1" lang="ja-JP" altLang="en-US" sz="1000" b="1">
            <a:latin typeface="ＭＳ Ｐゴシック"/>
          </a:endParaRPr>
        </a:p>
      </xdr:txBody>
    </xdr:sp>
    <xdr:clientData/>
  </xdr:oneCellAnchor>
  <xdr:twoCellAnchor>
    <xdr:from>
      <xdr:col>6</xdr:col>
      <xdr:colOff>422275</xdr:colOff>
      <xdr:row>79</xdr:row>
      <xdr:rowOff>15647</xdr:rowOff>
    </xdr:from>
    <xdr:to>
      <xdr:col>6</xdr:col>
      <xdr:colOff>600075</xdr:colOff>
      <xdr:row>79</xdr:row>
      <xdr:rowOff>15647</xdr:rowOff>
    </xdr:to>
    <xdr:cxnSp macro="">
      <xdr:nvCxnSpPr>
        <xdr:cNvPr id="170" name="直線コネクタ 169"/>
        <xdr:cNvCxnSpPr/>
      </xdr:nvCxnSpPr>
      <xdr:spPr>
        <a:xfrm>
          <a:off x="4546600" y="13560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14291</xdr:rowOff>
    </xdr:from>
    <xdr:ext cx="534377" cy="259045"/>
    <xdr:sp macro="" textlink="">
      <xdr:nvSpPr>
        <xdr:cNvPr id="171" name="維持補修費最大値テキスト"/>
        <xdr:cNvSpPr txBox="1"/>
      </xdr:nvSpPr>
      <xdr:spPr>
        <a:xfrm>
          <a:off x="4686300" y="1184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19,946</a:t>
          </a:r>
          <a:endParaRPr kumimoji="1" lang="ja-JP" altLang="en-US" sz="1000" b="1">
            <a:latin typeface="ＭＳ Ｐゴシック"/>
          </a:endParaRPr>
        </a:p>
      </xdr:txBody>
    </xdr:sp>
    <xdr:clientData/>
  </xdr:oneCellAnchor>
  <xdr:twoCellAnchor>
    <xdr:from>
      <xdr:col>6</xdr:col>
      <xdr:colOff>422275</xdr:colOff>
      <xdr:row>70</xdr:row>
      <xdr:rowOff>67614</xdr:rowOff>
    </xdr:from>
    <xdr:to>
      <xdr:col>6</xdr:col>
      <xdr:colOff>600075</xdr:colOff>
      <xdr:row>70</xdr:row>
      <xdr:rowOff>67614</xdr:rowOff>
    </xdr:to>
    <xdr:cxnSp macro="">
      <xdr:nvCxnSpPr>
        <xdr:cNvPr id="172" name="直線コネクタ 171"/>
        <xdr:cNvCxnSpPr/>
      </xdr:nvCxnSpPr>
      <xdr:spPr>
        <a:xfrm>
          <a:off x="4546600" y="12069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72</xdr:row>
      <xdr:rowOff>72720</xdr:rowOff>
    </xdr:from>
    <xdr:to>
      <xdr:col>6</xdr:col>
      <xdr:colOff>511175</xdr:colOff>
      <xdr:row>72</xdr:row>
      <xdr:rowOff>138405</xdr:rowOff>
    </xdr:to>
    <xdr:cxnSp macro="">
      <xdr:nvCxnSpPr>
        <xdr:cNvPr id="173" name="直線コネクタ 172"/>
        <xdr:cNvCxnSpPr/>
      </xdr:nvCxnSpPr>
      <xdr:spPr>
        <a:xfrm>
          <a:off x="3797300" y="12417120"/>
          <a:ext cx="838200" cy="65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48734</xdr:rowOff>
    </xdr:from>
    <xdr:ext cx="469744" cy="259045"/>
    <xdr:sp macro="" textlink="">
      <xdr:nvSpPr>
        <xdr:cNvPr id="174" name="維持補修費平均値テキスト"/>
        <xdr:cNvSpPr txBox="1"/>
      </xdr:nvSpPr>
      <xdr:spPr>
        <a:xfrm>
          <a:off x="4686300" y="132503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3,494</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70307</xdr:rowOff>
    </xdr:from>
    <xdr:to>
      <xdr:col>6</xdr:col>
      <xdr:colOff>561975</xdr:colOff>
      <xdr:row>78</xdr:row>
      <xdr:rowOff>457</xdr:rowOff>
    </xdr:to>
    <xdr:sp macro="" textlink="">
      <xdr:nvSpPr>
        <xdr:cNvPr id="175" name="フローチャート : 判断 174"/>
        <xdr:cNvSpPr/>
      </xdr:nvSpPr>
      <xdr:spPr>
        <a:xfrm>
          <a:off x="4584700" y="132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71</xdr:row>
      <xdr:rowOff>128118</xdr:rowOff>
    </xdr:from>
    <xdr:to>
      <xdr:col>5</xdr:col>
      <xdr:colOff>358775</xdr:colOff>
      <xdr:row>72</xdr:row>
      <xdr:rowOff>72720</xdr:rowOff>
    </xdr:to>
    <xdr:cxnSp macro="">
      <xdr:nvCxnSpPr>
        <xdr:cNvPr id="176" name="直線コネクタ 175"/>
        <xdr:cNvCxnSpPr/>
      </xdr:nvCxnSpPr>
      <xdr:spPr>
        <a:xfrm>
          <a:off x="2908300" y="12301068"/>
          <a:ext cx="889000" cy="116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137592</xdr:rowOff>
    </xdr:from>
    <xdr:to>
      <xdr:col>5</xdr:col>
      <xdr:colOff>409575</xdr:colOff>
      <xdr:row>76</xdr:row>
      <xdr:rowOff>67742</xdr:rowOff>
    </xdr:to>
    <xdr:sp macro="" textlink="">
      <xdr:nvSpPr>
        <xdr:cNvPr id="177" name="フローチャート : 判断 176"/>
        <xdr:cNvSpPr/>
      </xdr:nvSpPr>
      <xdr:spPr>
        <a:xfrm>
          <a:off x="3746500" y="1299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58869</xdr:rowOff>
    </xdr:from>
    <xdr:ext cx="469744" cy="259045"/>
    <xdr:sp macro="" textlink="">
      <xdr:nvSpPr>
        <xdr:cNvPr id="178" name="テキスト ボックス 177"/>
        <xdr:cNvSpPr txBox="1"/>
      </xdr:nvSpPr>
      <xdr:spPr>
        <a:xfrm>
          <a:off x="3562427" y="13089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7,111</a:t>
          </a:r>
          <a:endParaRPr kumimoji="1" lang="ja-JP" altLang="en-US" sz="1000" b="1">
            <a:solidFill>
              <a:srgbClr val="000080"/>
            </a:solidFill>
            <a:latin typeface="ＭＳ Ｐゴシック"/>
          </a:endParaRPr>
        </a:p>
      </xdr:txBody>
    </xdr:sp>
    <xdr:clientData/>
  </xdr:oneCellAnchor>
  <xdr:twoCellAnchor>
    <xdr:from>
      <xdr:col>2</xdr:col>
      <xdr:colOff>638175</xdr:colOff>
      <xdr:row>71</xdr:row>
      <xdr:rowOff>128118</xdr:rowOff>
    </xdr:from>
    <xdr:to>
      <xdr:col>4</xdr:col>
      <xdr:colOff>155575</xdr:colOff>
      <xdr:row>74</xdr:row>
      <xdr:rowOff>74702</xdr:rowOff>
    </xdr:to>
    <xdr:cxnSp macro="">
      <xdr:nvCxnSpPr>
        <xdr:cNvPr id="179" name="直線コネクタ 178"/>
        <xdr:cNvCxnSpPr/>
      </xdr:nvCxnSpPr>
      <xdr:spPr>
        <a:xfrm flipV="1">
          <a:off x="2019300" y="12301068"/>
          <a:ext cx="889000" cy="460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9500</xdr:rowOff>
    </xdr:from>
    <xdr:to>
      <xdr:col>4</xdr:col>
      <xdr:colOff>206375</xdr:colOff>
      <xdr:row>76</xdr:row>
      <xdr:rowOff>111100</xdr:rowOff>
    </xdr:to>
    <xdr:sp macro="" textlink="">
      <xdr:nvSpPr>
        <xdr:cNvPr id="180" name="フローチャート : 判断 179"/>
        <xdr:cNvSpPr/>
      </xdr:nvSpPr>
      <xdr:spPr>
        <a:xfrm>
          <a:off x="2857500" y="1303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102227</xdr:rowOff>
    </xdr:from>
    <xdr:ext cx="469744" cy="259045"/>
    <xdr:sp macro="" textlink="">
      <xdr:nvSpPr>
        <xdr:cNvPr id="181" name="テキスト ボックス 180"/>
        <xdr:cNvSpPr txBox="1"/>
      </xdr:nvSpPr>
      <xdr:spPr>
        <a:xfrm>
          <a:off x="2673427" y="1313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6,542</a:t>
          </a:r>
          <a:endParaRPr kumimoji="1" lang="ja-JP" altLang="en-US" sz="1000" b="1">
            <a:solidFill>
              <a:srgbClr val="000080"/>
            </a:solidFill>
            <a:latin typeface="ＭＳ Ｐゴシック"/>
          </a:endParaRPr>
        </a:p>
      </xdr:txBody>
    </xdr:sp>
    <xdr:clientData/>
  </xdr:oneCellAnchor>
  <xdr:twoCellAnchor>
    <xdr:from>
      <xdr:col>1</xdr:col>
      <xdr:colOff>434975</xdr:colOff>
      <xdr:row>73</xdr:row>
      <xdr:rowOff>142596</xdr:rowOff>
    </xdr:from>
    <xdr:to>
      <xdr:col>2</xdr:col>
      <xdr:colOff>638175</xdr:colOff>
      <xdr:row>74</xdr:row>
      <xdr:rowOff>74702</xdr:rowOff>
    </xdr:to>
    <xdr:cxnSp macro="">
      <xdr:nvCxnSpPr>
        <xdr:cNvPr id="182" name="直線コネクタ 181"/>
        <xdr:cNvCxnSpPr/>
      </xdr:nvCxnSpPr>
      <xdr:spPr>
        <a:xfrm>
          <a:off x="1130300" y="12658446"/>
          <a:ext cx="889000" cy="103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121819</xdr:rowOff>
    </xdr:from>
    <xdr:to>
      <xdr:col>3</xdr:col>
      <xdr:colOff>3175</xdr:colOff>
      <xdr:row>77</xdr:row>
      <xdr:rowOff>51969</xdr:rowOff>
    </xdr:to>
    <xdr:sp macro="" textlink="">
      <xdr:nvSpPr>
        <xdr:cNvPr id="183" name="フローチャート : 判断 182"/>
        <xdr:cNvSpPr/>
      </xdr:nvSpPr>
      <xdr:spPr>
        <a:xfrm>
          <a:off x="1968500" y="13152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43096</xdr:rowOff>
    </xdr:from>
    <xdr:ext cx="469744" cy="259045"/>
    <xdr:sp macro="" textlink="">
      <xdr:nvSpPr>
        <xdr:cNvPr id="184" name="テキスト ボックス 183"/>
        <xdr:cNvSpPr txBox="1"/>
      </xdr:nvSpPr>
      <xdr:spPr>
        <a:xfrm>
          <a:off x="1784427" y="13244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5,068</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99110</xdr:rowOff>
    </xdr:from>
    <xdr:to>
      <xdr:col>1</xdr:col>
      <xdr:colOff>485775</xdr:colOff>
      <xdr:row>77</xdr:row>
      <xdr:rowOff>29260</xdr:rowOff>
    </xdr:to>
    <xdr:sp macro="" textlink="">
      <xdr:nvSpPr>
        <xdr:cNvPr id="185" name="フローチャート : 判断 184"/>
        <xdr:cNvSpPr/>
      </xdr:nvSpPr>
      <xdr:spPr>
        <a:xfrm>
          <a:off x="1079500" y="13129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20387</xdr:rowOff>
    </xdr:from>
    <xdr:ext cx="469744" cy="259045"/>
    <xdr:sp macro="" textlink="">
      <xdr:nvSpPr>
        <xdr:cNvPr id="186" name="テキスト ボックス 185"/>
        <xdr:cNvSpPr txBox="1"/>
      </xdr:nvSpPr>
      <xdr:spPr>
        <a:xfrm>
          <a:off x="895427" y="13222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72</xdr:row>
      <xdr:rowOff>87605</xdr:rowOff>
    </xdr:from>
    <xdr:to>
      <xdr:col>6</xdr:col>
      <xdr:colOff>561975</xdr:colOff>
      <xdr:row>73</xdr:row>
      <xdr:rowOff>17755</xdr:rowOff>
    </xdr:to>
    <xdr:sp macro="" textlink="">
      <xdr:nvSpPr>
        <xdr:cNvPr id="192" name="円/楕円 191"/>
        <xdr:cNvSpPr/>
      </xdr:nvSpPr>
      <xdr:spPr>
        <a:xfrm>
          <a:off x="4584700" y="12432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71</xdr:row>
      <xdr:rowOff>110482</xdr:rowOff>
    </xdr:from>
    <xdr:ext cx="534377" cy="259045"/>
    <xdr:sp macro="" textlink="">
      <xdr:nvSpPr>
        <xdr:cNvPr id="193" name="維持補修費該当値テキスト"/>
        <xdr:cNvSpPr txBox="1"/>
      </xdr:nvSpPr>
      <xdr:spPr>
        <a:xfrm>
          <a:off x="4686300" y="12283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14,517</a:t>
          </a:r>
          <a:endParaRPr kumimoji="1" lang="ja-JP" altLang="en-US" sz="1000" b="1">
            <a:solidFill>
              <a:srgbClr val="FF0000"/>
            </a:solidFill>
            <a:latin typeface="ＭＳ Ｐゴシック"/>
          </a:endParaRPr>
        </a:p>
      </xdr:txBody>
    </xdr:sp>
    <xdr:clientData/>
  </xdr:oneCellAnchor>
  <xdr:twoCellAnchor>
    <xdr:from>
      <xdr:col>5</xdr:col>
      <xdr:colOff>307975</xdr:colOff>
      <xdr:row>72</xdr:row>
      <xdr:rowOff>21920</xdr:rowOff>
    </xdr:from>
    <xdr:to>
      <xdr:col>5</xdr:col>
      <xdr:colOff>409575</xdr:colOff>
      <xdr:row>72</xdr:row>
      <xdr:rowOff>123520</xdr:rowOff>
    </xdr:to>
    <xdr:sp macro="" textlink="">
      <xdr:nvSpPr>
        <xdr:cNvPr id="194" name="円/楕円 193"/>
        <xdr:cNvSpPr/>
      </xdr:nvSpPr>
      <xdr:spPr>
        <a:xfrm>
          <a:off x="3746500" y="1236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70</xdr:row>
      <xdr:rowOff>140047</xdr:rowOff>
    </xdr:from>
    <xdr:ext cx="534377" cy="259045"/>
    <xdr:sp macro="" textlink="">
      <xdr:nvSpPr>
        <xdr:cNvPr id="195" name="テキスト ボックス 194"/>
        <xdr:cNvSpPr txBox="1"/>
      </xdr:nvSpPr>
      <xdr:spPr>
        <a:xfrm>
          <a:off x="3530111" y="12141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15,379</a:t>
          </a:r>
          <a:endParaRPr kumimoji="1" lang="ja-JP" altLang="en-US" sz="1000" b="1">
            <a:solidFill>
              <a:srgbClr val="FF0000"/>
            </a:solidFill>
            <a:latin typeface="ＭＳ Ｐゴシック"/>
          </a:endParaRPr>
        </a:p>
      </xdr:txBody>
    </xdr:sp>
    <xdr:clientData/>
  </xdr:oneCellAnchor>
  <xdr:twoCellAnchor>
    <xdr:from>
      <xdr:col>4</xdr:col>
      <xdr:colOff>104775</xdr:colOff>
      <xdr:row>71</xdr:row>
      <xdr:rowOff>77318</xdr:rowOff>
    </xdr:from>
    <xdr:to>
      <xdr:col>4</xdr:col>
      <xdr:colOff>206375</xdr:colOff>
      <xdr:row>72</xdr:row>
      <xdr:rowOff>7468</xdr:rowOff>
    </xdr:to>
    <xdr:sp macro="" textlink="">
      <xdr:nvSpPr>
        <xdr:cNvPr id="196" name="円/楕円 195"/>
        <xdr:cNvSpPr/>
      </xdr:nvSpPr>
      <xdr:spPr>
        <a:xfrm>
          <a:off x="2857500" y="1225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70</xdr:row>
      <xdr:rowOff>23995</xdr:rowOff>
    </xdr:from>
    <xdr:ext cx="534377" cy="259045"/>
    <xdr:sp macro="" textlink="">
      <xdr:nvSpPr>
        <xdr:cNvPr id="197" name="テキスト ボックス 196"/>
        <xdr:cNvSpPr txBox="1"/>
      </xdr:nvSpPr>
      <xdr:spPr>
        <a:xfrm>
          <a:off x="2641111" y="12025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16,902</a:t>
          </a:r>
          <a:endParaRPr kumimoji="1" lang="ja-JP" altLang="en-US" sz="1000" b="1">
            <a:solidFill>
              <a:srgbClr val="FF0000"/>
            </a:solidFill>
            <a:latin typeface="ＭＳ Ｐゴシック"/>
          </a:endParaRPr>
        </a:p>
      </xdr:txBody>
    </xdr:sp>
    <xdr:clientData/>
  </xdr:oneCellAnchor>
  <xdr:twoCellAnchor>
    <xdr:from>
      <xdr:col>2</xdr:col>
      <xdr:colOff>587375</xdr:colOff>
      <xdr:row>74</xdr:row>
      <xdr:rowOff>23902</xdr:rowOff>
    </xdr:from>
    <xdr:to>
      <xdr:col>3</xdr:col>
      <xdr:colOff>3175</xdr:colOff>
      <xdr:row>74</xdr:row>
      <xdr:rowOff>125502</xdr:rowOff>
    </xdr:to>
    <xdr:sp macro="" textlink="">
      <xdr:nvSpPr>
        <xdr:cNvPr id="198" name="円/楕円 197"/>
        <xdr:cNvSpPr/>
      </xdr:nvSpPr>
      <xdr:spPr>
        <a:xfrm>
          <a:off x="1968500" y="12711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72</xdr:row>
      <xdr:rowOff>142029</xdr:rowOff>
    </xdr:from>
    <xdr:ext cx="534377" cy="259045"/>
    <xdr:sp macro="" textlink="">
      <xdr:nvSpPr>
        <xdr:cNvPr id="199" name="テキスト ボックス 198"/>
        <xdr:cNvSpPr txBox="1"/>
      </xdr:nvSpPr>
      <xdr:spPr>
        <a:xfrm>
          <a:off x="1752111" y="12486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10,853</a:t>
          </a:r>
          <a:endParaRPr kumimoji="1" lang="ja-JP" altLang="en-US" sz="1000" b="1">
            <a:solidFill>
              <a:srgbClr val="FF0000"/>
            </a:solidFill>
            <a:latin typeface="ＭＳ Ｐゴシック"/>
          </a:endParaRPr>
        </a:p>
      </xdr:txBody>
    </xdr:sp>
    <xdr:clientData/>
  </xdr:oneCellAnchor>
  <xdr:twoCellAnchor>
    <xdr:from>
      <xdr:col>1</xdr:col>
      <xdr:colOff>384175</xdr:colOff>
      <xdr:row>73</xdr:row>
      <xdr:rowOff>91796</xdr:rowOff>
    </xdr:from>
    <xdr:to>
      <xdr:col>1</xdr:col>
      <xdr:colOff>485775</xdr:colOff>
      <xdr:row>74</xdr:row>
      <xdr:rowOff>21946</xdr:rowOff>
    </xdr:to>
    <xdr:sp macro="" textlink="">
      <xdr:nvSpPr>
        <xdr:cNvPr id="200" name="円/楕円 199"/>
        <xdr:cNvSpPr/>
      </xdr:nvSpPr>
      <xdr:spPr>
        <a:xfrm>
          <a:off x="1079500" y="12607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72</xdr:row>
      <xdr:rowOff>38473</xdr:rowOff>
    </xdr:from>
    <xdr:ext cx="534377" cy="259045"/>
    <xdr:sp macro="" textlink="">
      <xdr:nvSpPr>
        <xdr:cNvPr id="201" name="テキスト ボックス 200"/>
        <xdr:cNvSpPr txBox="1"/>
      </xdr:nvSpPr>
      <xdr:spPr>
        <a:xfrm>
          <a:off x="863111" y="12382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12,212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21/100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124,457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2" name="テキスト ボックス 21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78226</xdr:rowOff>
    </xdr:from>
    <xdr:to>
      <xdr:col>6</xdr:col>
      <xdr:colOff>510540</xdr:colOff>
      <xdr:row>99</xdr:row>
      <xdr:rowOff>75330</xdr:rowOff>
    </xdr:to>
    <xdr:cxnSp macro="">
      <xdr:nvCxnSpPr>
        <xdr:cNvPr id="226" name="直線コネクタ 225"/>
        <xdr:cNvCxnSpPr/>
      </xdr:nvCxnSpPr>
      <xdr:spPr>
        <a:xfrm flipV="1">
          <a:off x="4633595" y="15508726"/>
          <a:ext cx="1270" cy="1540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79157</xdr:rowOff>
    </xdr:from>
    <xdr:ext cx="534377" cy="259045"/>
    <xdr:sp macro="" textlink="">
      <xdr:nvSpPr>
        <xdr:cNvPr id="227" name="扶助費最小値テキスト"/>
        <xdr:cNvSpPr txBox="1"/>
      </xdr:nvSpPr>
      <xdr:spPr>
        <a:xfrm>
          <a:off x="4686300" y="17052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38,379</a:t>
          </a:r>
          <a:endParaRPr kumimoji="1" lang="ja-JP" altLang="en-US" sz="1000" b="1">
            <a:latin typeface="ＭＳ Ｐゴシック"/>
          </a:endParaRPr>
        </a:p>
      </xdr:txBody>
    </xdr:sp>
    <xdr:clientData/>
  </xdr:oneCellAnchor>
  <xdr:twoCellAnchor>
    <xdr:from>
      <xdr:col>6</xdr:col>
      <xdr:colOff>422275</xdr:colOff>
      <xdr:row>99</xdr:row>
      <xdr:rowOff>75330</xdr:rowOff>
    </xdr:from>
    <xdr:to>
      <xdr:col>6</xdr:col>
      <xdr:colOff>600075</xdr:colOff>
      <xdr:row>99</xdr:row>
      <xdr:rowOff>75330</xdr:rowOff>
    </xdr:to>
    <xdr:cxnSp macro="">
      <xdr:nvCxnSpPr>
        <xdr:cNvPr id="228" name="直線コネクタ 227"/>
        <xdr:cNvCxnSpPr/>
      </xdr:nvCxnSpPr>
      <xdr:spPr>
        <a:xfrm>
          <a:off x="4546600" y="1704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24903</xdr:rowOff>
    </xdr:from>
    <xdr:ext cx="599010" cy="259045"/>
    <xdr:sp macro="" textlink="">
      <xdr:nvSpPr>
        <xdr:cNvPr id="229" name="扶助費最大値テキスト"/>
        <xdr:cNvSpPr txBox="1"/>
      </xdr:nvSpPr>
      <xdr:spPr>
        <a:xfrm>
          <a:off x="4686300" y="15283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119,227</a:t>
          </a:r>
          <a:endParaRPr kumimoji="1" lang="ja-JP" altLang="en-US" sz="1000" b="1">
            <a:latin typeface="ＭＳ Ｐゴシック"/>
          </a:endParaRPr>
        </a:p>
      </xdr:txBody>
    </xdr:sp>
    <xdr:clientData/>
  </xdr:oneCellAnchor>
  <xdr:twoCellAnchor>
    <xdr:from>
      <xdr:col>6</xdr:col>
      <xdr:colOff>422275</xdr:colOff>
      <xdr:row>90</xdr:row>
      <xdr:rowOff>78226</xdr:rowOff>
    </xdr:from>
    <xdr:to>
      <xdr:col>6</xdr:col>
      <xdr:colOff>600075</xdr:colOff>
      <xdr:row>90</xdr:row>
      <xdr:rowOff>78226</xdr:rowOff>
    </xdr:to>
    <xdr:cxnSp macro="">
      <xdr:nvCxnSpPr>
        <xdr:cNvPr id="230" name="直線コネクタ 229"/>
        <xdr:cNvCxnSpPr/>
      </xdr:nvCxnSpPr>
      <xdr:spPr>
        <a:xfrm>
          <a:off x="4546600" y="15508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60128</xdr:rowOff>
    </xdr:from>
    <xdr:to>
      <xdr:col>6</xdr:col>
      <xdr:colOff>511175</xdr:colOff>
      <xdr:row>96</xdr:row>
      <xdr:rowOff>4787</xdr:rowOff>
    </xdr:to>
    <xdr:cxnSp macro="">
      <xdr:nvCxnSpPr>
        <xdr:cNvPr id="231" name="直線コネクタ 230"/>
        <xdr:cNvCxnSpPr/>
      </xdr:nvCxnSpPr>
      <xdr:spPr>
        <a:xfrm flipV="1">
          <a:off x="3797300" y="16347878"/>
          <a:ext cx="838200" cy="116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3243</xdr:rowOff>
    </xdr:from>
    <xdr:ext cx="534377" cy="259045"/>
    <xdr:sp macro="" textlink="">
      <xdr:nvSpPr>
        <xdr:cNvPr id="232" name="扶助費平均値テキスト"/>
        <xdr:cNvSpPr txBox="1"/>
      </xdr:nvSpPr>
      <xdr:spPr>
        <a:xfrm>
          <a:off x="4686300" y="164624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65,364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24816</xdr:rowOff>
    </xdr:from>
    <xdr:to>
      <xdr:col>6</xdr:col>
      <xdr:colOff>561975</xdr:colOff>
      <xdr:row>96</xdr:row>
      <xdr:rowOff>126416</xdr:rowOff>
    </xdr:to>
    <xdr:sp macro="" textlink="">
      <xdr:nvSpPr>
        <xdr:cNvPr id="233" name="フローチャート : 判断 232"/>
        <xdr:cNvSpPr/>
      </xdr:nvSpPr>
      <xdr:spPr>
        <a:xfrm>
          <a:off x="4584700" y="1648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4787</xdr:rowOff>
    </xdr:from>
    <xdr:to>
      <xdr:col>5</xdr:col>
      <xdr:colOff>358775</xdr:colOff>
      <xdr:row>96</xdr:row>
      <xdr:rowOff>51022</xdr:rowOff>
    </xdr:to>
    <xdr:cxnSp macro="">
      <xdr:nvCxnSpPr>
        <xdr:cNvPr id="234" name="直線コネクタ 233"/>
        <xdr:cNvCxnSpPr/>
      </xdr:nvCxnSpPr>
      <xdr:spPr>
        <a:xfrm flipV="1">
          <a:off x="2908300" y="16463987"/>
          <a:ext cx="889000" cy="46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168587</xdr:rowOff>
    </xdr:from>
    <xdr:to>
      <xdr:col>5</xdr:col>
      <xdr:colOff>409575</xdr:colOff>
      <xdr:row>96</xdr:row>
      <xdr:rowOff>98737</xdr:rowOff>
    </xdr:to>
    <xdr:sp macro="" textlink="">
      <xdr:nvSpPr>
        <xdr:cNvPr id="235" name="フローチャート : 判断 234"/>
        <xdr:cNvSpPr/>
      </xdr:nvSpPr>
      <xdr:spPr>
        <a:xfrm>
          <a:off x="3746500" y="16456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89864</xdr:rowOff>
    </xdr:from>
    <xdr:ext cx="534377" cy="259045"/>
    <xdr:sp macro="" textlink="">
      <xdr:nvSpPr>
        <xdr:cNvPr id="236" name="テキスト ボックス 235"/>
        <xdr:cNvSpPr txBox="1"/>
      </xdr:nvSpPr>
      <xdr:spPr>
        <a:xfrm>
          <a:off x="3530111" y="16549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66,817</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51022</xdr:rowOff>
    </xdr:from>
    <xdr:to>
      <xdr:col>4</xdr:col>
      <xdr:colOff>155575</xdr:colOff>
      <xdr:row>97</xdr:row>
      <xdr:rowOff>25819</xdr:rowOff>
    </xdr:to>
    <xdr:cxnSp macro="">
      <xdr:nvCxnSpPr>
        <xdr:cNvPr id="237" name="直線コネクタ 236"/>
        <xdr:cNvCxnSpPr/>
      </xdr:nvCxnSpPr>
      <xdr:spPr>
        <a:xfrm flipV="1">
          <a:off x="2019300" y="16510222"/>
          <a:ext cx="889000" cy="146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27884</xdr:rowOff>
    </xdr:from>
    <xdr:to>
      <xdr:col>4</xdr:col>
      <xdr:colOff>206375</xdr:colOff>
      <xdr:row>96</xdr:row>
      <xdr:rowOff>129484</xdr:rowOff>
    </xdr:to>
    <xdr:sp macro="" textlink="">
      <xdr:nvSpPr>
        <xdr:cNvPr id="238" name="フローチャート : 判断 237"/>
        <xdr:cNvSpPr/>
      </xdr:nvSpPr>
      <xdr:spPr>
        <a:xfrm>
          <a:off x="2857500" y="16487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120611</xdr:rowOff>
    </xdr:from>
    <xdr:ext cx="534377" cy="259045"/>
    <xdr:sp macro="" textlink="">
      <xdr:nvSpPr>
        <xdr:cNvPr id="239" name="テキスト ボックス 238"/>
        <xdr:cNvSpPr txBox="1"/>
      </xdr:nvSpPr>
      <xdr:spPr>
        <a:xfrm>
          <a:off x="2641111" y="16579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65,203</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25819</xdr:rowOff>
    </xdr:from>
    <xdr:to>
      <xdr:col>2</xdr:col>
      <xdr:colOff>638175</xdr:colOff>
      <xdr:row>97</xdr:row>
      <xdr:rowOff>88379</xdr:rowOff>
    </xdr:to>
    <xdr:cxnSp macro="">
      <xdr:nvCxnSpPr>
        <xdr:cNvPr id="240" name="直線コネクタ 239"/>
        <xdr:cNvCxnSpPr/>
      </xdr:nvCxnSpPr>
      <xdr:spPr>
        <a:xfrm flipV="1">
          <a:off x="1130300" y="16656469"/>
          <a:ext cx="889000" cy="62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146641</xdr:rowOff>
    </xdr:from>
    <xdr:to>
      <xdr:col>3</xdr:col>
      <xdr:colOff>3175</xdr:colOff>
      <xdr:row>97</xdr:row>
      <xdr:rowOff>76791</xdr:rowOff>
    </xdr:to>
    <xdr:sp macro="" textlink="">
      <xdr:nvSpPr>
        <xdr:cNvPr id="241" name="フローチャート : 判断 240"/>
        <xdr:cNvSpPr/>
      </xdr:nvSpPr>
      <xdr:spPr>
        <a:xfrm>
          <a:off x="1968500" y="16605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67918</xdr:rowOff>
    </xdr:from>
    <xdr:ext cx="534377" cy="259045"/>
    <xdr:sp macro="" textlink="">
      <xdr:nvSpPr>
        <xdr:cNvPr id="242" name="テキスト ボックス 241"/>
        <xdr:cNvSpPr txBox="1"/>
      </xdr:nvSpPr>
      <xdr:spPr>
        <a:xfrm>
          <a:off x="1752111" y="16698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58,969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7252</xdr:rowOff>
    </xdr:from>
    <xdr:to>
      <xdr:col>1</xdr:col>
      <xdr:colOff>485775</xdr:colOff>
      <xdr:row>97</xdr:row>
      <xdr:rowOff>108852</xdr:rowOff>
    </xdr:to>
    <xdr:sp macro="" textlink="">
      <xdr:nvSpPr>
        <xdr:cNvPr id="243" name="フローチャート : 判断 242"/>
        <xdr:cNvSpPr/>
      </xdr:nvSpPr>
      <xdr:spPr>
        <a:xfrm>
          <a:off x="1079500" y="1663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125379</xdr:rowOff>
    </xdr:from>
    <xdr:ext cx="534377" cy="259045"/>
    <xdr:sp macro="" textlink="">
      <xdr:nvSpPr>
        <xdr:cNvPr id="244" name="テキスト ボックス 243"/>
        <xdr:cNvSpPr txBox="1"/>
      </xdr:nvSpPr>
      <xdr:spPr>
        <a:xfrm>
          <a:off x="863111" y="16413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9328</xdr:rowOff>
    </xdr:from>
    <xdr:to>
      <xdr:col>6</xdr:col>
      <xdr:colOff>561975</xdr:colOff>
      <xdr:row>95</xdr:row>
      <xdr:rowOff>110928</xdr:rowOff>
    </xdr:to>
    <xdr:sp macro="" textlink="">
      <xdr:nvSpPr>
        <xdr:cNvPr id="250" name="円/楕円 249"/>
        <xdr:cNvSpPr/>
      </xdr:nvSpPr>
      <xdr:spPr>
        <a:xfrm>
          <a:off x="4584700" y="16297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32205</xdr:rowOff>
    </xdr:from>
    <xdr:ext cx="534377" cy="259045"/>
    <xdr:sp macro="" textlink="">
      <xdr:nvSpPr>
        <xdr:cNvPr id="251" name="扶助費該当値テキスト"/>
        <xdr:cNvSpPr txBox="1"/>
      </xdr:nvSpPr>
      <xdr:spPr>
        <a:xfrm>
          <a:off x="4686300" y="16148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75,177</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125437</xdr:rowOff>
    </xdr:from>
    <xdr:to>
      <xdr:col>5</xdr:col>
      <xdr:colOff>409575</xdr:colOff>
      <xdr:row>96</xdr:row>
      <xdr:rowOff>55587</xdr:rowOff>
    </xdr:to>
    <xdr:sp macro="" textlink="">
      <xdr:nvSpPr>
        <xdr:cNvPr id="252" name="円/楕円 251"/>
        <xdr:cNvSpPr/>
      </xdr:nvSpPr>
      <xdr:spPr>
        <a:xfrm>
          <a:off x="3746500" y="1641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72114</xdr:rowOff>
    </xdr:from>
    <xdr:ext cx="534377" cy="259045"/>
    <xdr:sp macro="" textlink="">
      <xdr:nvSpPr>
        <xdr:cNvPr id="253" name="テキスト ボックス 252"/>
        <xdr:cNvSpPr txBox="1"/>
      </xdr:nvSpPr>
      <xdr:spPr>
        <a:xfrm>
          <a:off x="3530111" y="16188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69,082</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222</xdr:rowOff>
    </xdr:from>
    <xdr:to>
      <xdr:col>4</xdr:col>
      <xdr:colOff>206375</xdr:colOff>
      <xdr:row>96</xdr:row>
      <xdr:rowOff>101822</xdr:rowOff>
    </xdr:to>
    <xdr:sp macro="" textlink="">
      <xdr:nvSpPr>
        <xdr:cNvPr id="254" name="円/楕円 253"/>
        <xdr:cNvSpPr/>
      </xdr:nvSpPr>
      <xdr:spPr>
        <a:xfrm>
          <a:off x="2857500" y="16459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118349</xdr:rowOff>
    </xdr:from>
    <xdr:ext cx="534377" cy="259045"/>
    <xdr:sp macro="" textlink="">
      <xdr:nvSpPr>
        <xdr:cNvPr id="255" name="テキスト ボックス 254"/>
        <xdr:cNvSpPr txBox="1"/>
      </xdr:nvSpPr>
      <xdr:spPr>
        <a:xfrm>
          <a:off x="2641111" y="16234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66,655</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146469</xdr:rowOff>
    </xdr:from>
    <xdr:to>
      <xdr:col>3</xdr:col>
      <xdr:colOff>3175</xdr:colOff>
      <xdr:row>97</xdr:row>
      <xdr:rowOff>76619</xdr:rowOff>
    </xdr:to>
    <xdr:sp macro="" textlink="">
      <xdr:nvSpPr>
        <xdr:cNvPr id="256" name="円/楕円 255"/>
        <xdr:cNvSpPr/>
      </xdr:nvSpPr>
      <xdr:spPr>
        <a:xfrm>
          <a:off x="1968500" y="16605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93146</xdr:rowOff>
    </xdr:from>
    <xdr:ext cx="534377" cy="259045"/>
    <xdr:sp macro="" textlink="">
      <xdr:nvSpPr>
        <xdr:cNvPr id="257" name="テキスト ボックス 256"/>
        <xdr:cNvSpPr txBox="1"/>
      </xdr:nvSpPr>
      <xdr:spPr>
        <a:xfrm>
          <a:off x="1752111" y="16380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58,978</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37579</xdr:rowOff>
    </xdr:from>
    <xdr:to>
      <xdr:col>1</xdr:col>
      <xdr:colOff>485775</xdr:colOff>
      <xdr:row>97</xdr:row>
      <xdr:rowOff>139179</xdr:rowOff>
    </xdr:to>
    <xdr:sp macro="" textlink="">
      <xdr:nvSpPr>
        <xdr:cNvPr id="258" name="円/楕円 257"/>
        <xdr:cNvSpPr/>
      </xdr:nvSpPr>
      <xdr:spPr>
        <a:xfrm>
          <a:off x="1079500" y="1666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130306</xdr:rowOff>
    </xdr:from>
    <xdr:ext cx="534377" cy="259045"/>
    <xdr:sp macro="" textlink="">
      <xdr:nvSpPr>
        <xdr:cNvPr id="259" name="テキスト ボックス 258"/>
        <xdr:cNvSpPr txBox="1"/>
      </xdr:nvSpPr>
      <xdr:spPr>
        <a:xfrm>
          <a:off x="863111" y="16760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55,694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14/100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66,838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3" name="テキスト ボックス 272"/>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75" name="テキスト ボックス 274"/>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77" name="テキスト ボックス 276"/>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87264</xdr:rowOff>
    </xdr:from>
    <xdr:to>
      <xdr:col>15</xdr:col>
      <xdr:colOff>180340</xdr:colOff>
      <xdr:row>38</xdr:row>
      <xdr:rowOff>84612</xdr:rowOff>
    </xdr:to>
    <xdr:cxnSp macro="">
      <xdr:nvCxnSpPr>
        <xdr:cNvPr id="281" name="直線コネクタ 280"/>
        <xdr:cNvCxnSpPr/>
      </xdr:nvCxnSpPr>
      <xdr:spPr>
        <a:xfrm flipV="1">
          <a:off x="10475595" y="5573664"/>
          <a:ext cx="1270" cy="1026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88439</xdr:rowOff>
    </xdr:from>
    <xdr:ext cx="534377" cy="259045"/>
    <xdr:sp macro="" textlink="">
      <xdr:nvSpPr>
        <xdr:cNvPr id="282" name="補助費等最小値テキスト"/>
        <xdr:cNvSpPr txBox="1"/>
      </xdr:nvSpPr>
      <xdr:spPr>
        <a:xfrm>
          <a:off x="10528300" y="660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12,049</a:t>
          </a:r>
          <a:endParaRPr kumimoji="1" lang="ja-JP" altLang="en-US" sz="1000" b="1">
            <a:latin typeface="ＭＳ Ｐゴシック"/>
          </a:endParaRPr>
        </a:p>
      </xdr:txBody>
    </xdr:sp>
    <xdr:clientData/>
  </xdr:oneCellAnchor>
  <xdr:twoCellAnchor>
    <xdr:from>
      <xdr:col>15</xdr:col>
      <xdr:colOff>92075</xdr:colOff>
      <xdr:row>38</xdr:row>
      <xdr:rowOff>84612</xdr:rowOff>
    </xdr:from>
    <xdr:to>
      <xdr:col>15</xdr:col>
      <xdr:colOff>269875</xdr:colOff>
      <xdr:row>38</xdr:row>
      <xdr:rowOff>84612</xdr:rowOff>
    </xdr:to>
    <xdr:cxnSp macro="">
      <xdr:nvCxnSpPr>
        <xdr:cNvPr id="283" name="直線コネクタ 282"/>
        <xdr:cNvCxnSpPr/>
      </xdr:nvCxnSpPr>
      <xdr:spPr>
        <a:xfrm>
          <a:off x="10388600" y="6599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31</xdr:row>
      <xdr:rowOff>33941</xdr:rowOff>
    </xdr:from>
    <xdr:ext cx="599010" cy="259045"/>
    <xdr:sp macro="" textlink="">
      <xdr:nvSpPr>
        <xdr:cNvPr id="284" name="補助費等最大値テキスト"/>
        <xdr:cNvSpPr txBox="1"/>
      </xdr:nvSpPr>
      <xdr:spPr>
        <a:xfrm>
          <a:off x="10528300" y="5348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236,469</a:t>
          </a:r>
          <a:endParaRPr kumimoji="1" lang="ja-JP" altLang="en-US" sz="1000" b="1">
            <a:latin typeface="ＭＳ Ｐゴシック"/>
          </a:endParaRPr>
        </a:p>
      </xdr:txBody>
    </xdr:sp>
    <xdr:clientData/>
  </xdr:oneCellAnchor>
  <xdr:twoCellAnchor>
    <xdr:from>
      <xdr:col>15</xdr:col>
      <xdr:colOff>92075</xdr:colOff>
      <xdr:row>32</xdr:row>
      <xdr:rowOff>87264</xdr:rowOff>
    </xdr:from>
    <xdr:to>
      <xdr:col>15</xdr:col>
      <xdr:colOff>269875</xdr:colOff>
      <xdr:row>32</xdr:row>
      <xdr:rowOff>87264</xdr:rowOff>
    </xdr:to>
    <xdr:cxnSp macro="">
      <xdr:nvCxnSpPr>
        <xdr:cNvPr id="285" name="直線コネクタ 284"/>
        <xdr:cNvCxnSpPr/>
      </xdr:nvCxnSpPr>
      <xdr:spPr>
        <a:xfrm>
          <a:off x="10388600" y="5573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87643</xdr:rowOff>
    </xdr:from>
    <xdr:to>
      <xdr:col>15</xdr:col>
      <xdr:colOff>180975</xdr:colOff>
      <xdr:row>37</xdr:row>
      <xdr:rowOff>6285</xdr:rowOff>
    </xdr:to>
    <xdr:cxnSp macro="">
      <xdr:nvCxnSpPr>
        <xdr:cNvPr id="286" name="直線コネクタ 285"/>
        <xdr:cNvCxnSpPr/>
      </xdr:nvCxnSpPr>
      <xdr:spPr>
        <a:xfrm>
          <a:off x="9639300" y="6259843"/>
          <a:ext cx="838200" cy="90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30381</xdr:rowOff>
    </xdr:from>
    <xdr:ext cx="534377" cy="259045"/>
    <xdr:sp macro="" textlink="">
      <xdr:nvSpPr>
        <xdr:cNvPr id="287" name="補助費等平均値テキスト"/>
        <xdr:cNvSpPr txBox="1"/>
      </xdr:nvSpPr>
      <xdr:spPr>
        <a:xfrm>
          <a:off x="10528300" y="63740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45,581</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51954</xdr:rowOff>
    </xdr:from>
    <xdr:to>
      <xdr:col>15</xdr:col>
      <xdr:colOff>231775</xdr:colOff>
      <xdr:row>37</xdr:row>
      <xdr:rowOff>153554</xdr:rowOff>
    </xdr:to>
    <xdr:sp macro="" textlink="">
      <xdr:nvSpPr>
        <xdr:cNvPr id="288" name="フローチャート : 判断 287"/>
        <xdr:cNvSpPr/>
      </xdr:nvSpPr>
      <xdr:spPr>
        <a:xfrm>
          <a:off x="10426700" y="6395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87643</xdr:rowOff>
    </xdr:from>
    <xdr:to>
      <xdr:col>14</xdr:col>
      <xdr:colOff>28575</xdr:colOff>
      <xdr:row>37</xdr:row>
      <xdr:rowOff>4570</xdr:rowOff>
    </xdr:to>
    <xdr:cxnSp macro="">
      <xdr:nvCxnSpPr>
        <xdr:cNvPr id="289" name="直線コネクタ 288"/>
        <xdr:cNvCxnSpPr/>
      </xdr:nvCxnSpPr>
      <xdr:spPr>
        <a:xfrm flipV="1">
          <a:off x="8750300" y="6259843"/>
          <a:ext cx="889000" cy="8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36944</xdr:rowOff>
    </xdr:from>
    <xdr:to>
      <xdr:col>14</xdr:col>
      <xdr:colOff>79375</xdr:colOff>
      <xdr:row>36</xdr:row>
      <xdr:rowOff>138544</xdr:rowOff>
    </xdr:to>
    <xdr:sp macro="" textlink="">
      <xdr:nvSpPr>
        <xdr:cNvPr id="290" name="フローチャート : 判断 289"/>
        <xdr:cNvSpPr/>
      </xdr:nvSpPr>
      <xdr:spPr>
        <a:xfrm>
          <a:off x="9588500" y="6209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129671</xdr:rowOff>
    </xdr:from>
    <xdr:ext cx="534377" cy="259045"/>
    <xdr:sp macro="" textlink="">
      <xdr:nvSpPr>
        <xdr:cNvPr id="291" name="テキスト ボックス 290"/>
        <xdr:cNvSpPr txBox="1"/>
      </xdr:nvSpPr>
      <xdr:spPr>
        <a:xfrm>
          <a:off x="9372111" y="6301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86,364</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4570</xdr:rowOff>
    </xdr:from>
    <xdr:to>
      <xdr:col>12</xdr:col>
      <xdr:colOff>511175</xdr:colOff>
      <xdr:row>37</xdr:row>
      <xdr:rowOff>50592</xdr:rowOff>
    </xdr:to>
    <xdr:cxnSp macro="">
      <xdr:nvCxnSpPr>
        <xdr:cNvPr id="292" name="直線コネクタ 291"/>
        <xdr:cNvCxnSpPr/>
      </xdr:nvCxnSpPr>
      <xdr:spPr>
        <a:xfrm flipV="1">
          <a:off x="7861300" y="6348220"/>
          <a:ext cx="889000" cy="46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160859</xdr:rowOff>
    </xdr:from>
    <xdr:to>
      <xdr:col>12</xdr:col>
      <xdr:colOff>561975</xdr:colOff>
      <xdr:row>37</xdr:row>
      <xdr:rowOff>91009</xdr:rowOff>
    </xdr:to>
    <xdr:sp macro="" textlink="">
      <xdr:nvSpPr>
        <xdr:cNvPr id="293" name="フローチャート : 判断 292"/>
        <xdr:cNvSpPr/>
      </xdr:nvSpPr>
      <xdr:spPr>
        <a:xfrm>
          <a:off x="8699500" y="6333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82136</xdr:rowOff>
    </xdr:from>
    <xdr:ext cx="534377" cy="259045"/>
    <xdr:sp macro="" textlink="">
      <xdr:nvSpPr>
        <xdr:cNvPr id="294" name="テキスト ボックス 293"/>
        <xdr:cNvSpPr txBox="1"/>
      </xdr:nvSpPr>
      <xdr:spPr>
        <a:xfrm>
          <a:off x="8483111" y="642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59,261</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36039</xdr:rowOff>
    </xdr:from>
    <xdr:to>
      <xdr:col>11</xdr:col>
      <xdr:colOff>307975</xdr:colOff>
      <xdr:row>37</xdr:row>
      <xdr:rowOff>50592</xdr:rowOff>
    </xdr:to>
    <xdr:cxnSp macro="">
      <xdr:nvCxnSpPr>
        <xdr:cNvPr id="295" name="直線コネクタ 294"/>
        <xdr:cNvCxnSpPr/>
      </xdr:nvCxnSpPr>
      <xdr:spPr>
        <a:xfrm>
          <a:off x="6972300" y="6379689"/>
          <a:ext cx="889000" cy="14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6046</xdr:rowOff>
    </xdr:from>
    <xdr:to>
      <xdr:col>11</xdr:col>
      <xdr:colOff>358775</xdr:colOff>
      <xdr:row>37</xdr:row>
      <xdr:rowOff>107646</xdr:rowOff>
    </xdr:to>
    <xdr:sp macro="" textlink="">
      <xdr:nvSpPr>
        <xdr:cNvPr id="296" name="フローチャート : 判断 295"/>
        <xdr:cNvSpPr/>
      </xdr:nvSpPr>
      <xdr:spPr>
        <a:xfrm>
          <a:off x="7810500" y="6349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98773</xdr:rowOff>
    </xdr:from>
    <xdr:ext cx="534377" cy="259045"/>
    <xdr:sp macro="" textlink="">
      <xdr:nvSpPr>
        <xdr:cNvPr id="297" name="テキスト ボックス 296"/>
        <xdr:cNvSpPr txBox="1"/>
      </xdr:nvSpPr>
      <xdr:spPr>
        <a:xfrm>
          <a:off x="7594111" y="6442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55,622</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153758</xdr:rowOff>
    </xdr:from>
    <xdr:to>
      <xdr:col>10</xdr:col>
      <xdr:colOff>155575</xdr:colOff>
      <xdr:row>37</xdr:row>
      <xdr:rowOff>83908</xdr:rowOff>
    </xdr:to>
    <xdr:sp macro="" textlink="">
      <xdr:nvSpPr>
        <xdr:cNvPr id="298" name="フローチャート : 判断 297"/>
        <xdr:cNvSpPr/>
      </xdr:nvSpPr>
      <xdr:spPr>
        <a:xfrm>
          <a:off x="6921500" y="632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100435</xdr:rowOff>
    </xdr:from>
    <xdr:ext cx="534377" cy="259045"/>
    <xdr:sp macro="" textlink="">
      <xdr:nvSpPr>
        <xdr:cNvPr id="299" name="テキスト ボックス 298"/>
        <xdr:cNvSpPr txBox="1"/>
      </xdr:nvSpPr>
      <xdr:spPr>
        <a:xfrm>
          <a:off x="6705111" y="610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60,814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126935</xdr:rowOff>
    </xdr:from>
    <xdr:to>
      <xdr:col>15</xdr:col>
      <xdr:colOff>231775</xdr:colOff>
      <xdr:row>37</xdr:row>
      <xdr:rowOff>57085</xdr:rowOff>
    </xdr:to>
    <xdr:sp macro="" textlink="">
      <xdr:nvSpPr>
        <xdr:cNvPr id="305" name="円/楕円 304"/>
        <xdr:cNvSpPr/>
      </xdr:nvSpPr>
      <xdr:spPr>
        <a:xfrm>
          <a:off x="10426700" y="629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149812</xdr:rowOff>
    </xdr:from>
    <xdr:ext cx="534377" cy="259045"/>
    <xdr:sp macro="" textlink="">
      <xdr:nvSpPr>
        <xdr:cNvPr id="306" name="補助費等該当値テキスト"/>
        <xdr:cNvSpPr txBox="1"/>
      </xdr:nvSpPr>
      <xdr:spPr>
        <a:xfrm>
          <a:off x="10528300" y="6150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66,681</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36843</xdr:rowOff>
    </xdr:from>
    <xdr:to>
      <xdr:col>14</xdr:col>
      <xdr:colOff>79375</xdr:colOff>
      <xdr:row>36</xdr:row>
      <xdr:rowOff>138443</xdr:rowOff>
    </xdr:to>
    <xdr:sp macro="" textlink="">
      <xdr:nvSpPr>
        <xdr:cNvPr id="307" name="円/楕円 306"/>
        <xdr:cNvSpPr/>
      </xdr:nvSpPr>
      <xdr:spPr>
        <a:xfrm>
          <a:off x="9588500" y="620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154970</xdr:rowOff>
    </xdr:from>
    <xdr:ext cx="534377" cy="259045"/>
    <xdr:sp macro="" textlink="">
      <xdr:nvSpPr>
        <xdr:cNvPr id="308" name="テキスト ボックス 307"/>
        <xdr:cNvSpPr txBox="1"/>
      </xdr:nvSpPr>
      <xdr:spPr>
        <a:xfrm>
          <a:off x="9372111" y="5984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86,386</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125220</xdr:rowOff>
    </xdr:from>
    <xdr:to>
      <xdr:col>12</xdr:col>
      <xdr:colOff>561975</xdr:colOff>
      <xdr:row>37</xdr:row>
      <xdr:rowOff>55370</xdr:rowOff>
    </xdr:to>
    <xdr:sp macro="" textlink="">
      <xdr:nvSpPr>
        <xdr:cNvPr id="309" name="円/楕円 308"/>
        <xdr:cNvSpPr/>
      </xdr:nvSpPr>
      <xdr:spPr>
        <a:xfrm>
          <a:off x="8699500" y="629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71897</xdr:rowOff>
    </xdr:from>
    <xdr:ext cx="534377" cy="259045"/>
    <xdr:sp macro="" textlink="">
      <xdr:nvSpPr>
        <xdr:cNvPr id="310" name="テキスト ボックス 309"/>
        <xdr:cNvSpPr txBox="1"/>
      </xdr:nvSpPr>
      <xdr:spPr>
        <a:xfrm>
          <a:off x="8483111" y="6072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67,056</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171242</xdr:rowOff>
    </xdr:from>
    <xdr:to>
      <xdr:col>11</xdr:col>
      <xdr:colOff>358775</xdr:colOff>
      <xdr:row>37</xdr:row>
      <xdr:rowOff>101392</xdr:rowOff>
    </xdr:to>
    <xdr:sp macro="" textlink="">
      <xdr:nvSpPr>
        <xdr:cNvPr id="311" name="円/楕円 310"/>
        <xdr:cNvSpPr/>
      </xdr:nvSpPr>
      <xdr:spPr>
        <a:xfrm>
          <a:off x="7810500" y="634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117919</xdr:rowOff>
    </xdr:from>
    <xdr:ext cx="534377" cy="259045"/>
    <xdr:sp macro="" textlink="">
      <xdr:nvSpPr>
        <xdr:cNvPr id="312" name="テキスト ボックス 311"/>
        <xdr:cNvSpPr txBox="1"/>
      </xdr:nvSpPr>
      <xdr:spPr>
        <a:xfrm>
          <a:off x="7594111" y="6118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56,990</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156689</xdr:rowOff>
    </xdr:from>
    <xdr:to>
      <xdr:col>10</xdr:col>
      <xdr:colOff>155575</xdr:colOff>
      <xdr:row>37</xdr:row>
      <xdr:rowOff>86839</xdr:rowOff>
    </xdr:to>
    <xdr:sp macro="" textlink="">
      <xdr:nvSpPr>
        <xdr:cNvPr id="313" name="円/楕円 312"/>
        <xdr:cNvSpPr/>
      </xdr:nvSpPr>
      <xdr:spPr>
        <a:xfrm>
          <a:off x="6921500" y="6328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77966</xdr:rowOff>
    </xdr:from>
    <xdr:ext cx="534377" cy="259045"/>
    <xdr:sp macro="" textlink="">
      <xdr:nvSpPr>
        <xdr:cNvPr id="314" name="テキスト ボックス 313"/>
        <xdr:cNvSpPr txBox="1"/>
      </xdr:nvSpPr>
      <xdr:spPr>
        <a:xfrm>
          <a:off x="6705111" y="642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60,173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82,344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8" name="テキスト ボックス 32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76340</xdr:rowOff>
    </xdr:from>
    <xdr:to>
      <xdr:col>15</xdr:col>
      <xdr:colOff>180340</xdr:colOff>
      <xdr:row>58</xdr:row>
      <xdr:rowOff>136744</xdr:rowOff>
    </xdr:to>
    <xdr:cxnSp macro="">
      <xdr:nvCxnSpPr>
        <xdr:cNvPr id="338" name="直線コネクタ 337"/>
        <xdr:cNvCxnSpPr/>
      </xdr:nvCxnSpPr>
      <xdr:spPr>
        <a:xfrm flipV="1">
          <a:off x="10475595" y="8820290"/>
          <a:ext cx="1270" cy="1260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140571</xdr:rowOff>
    </xdr:from>
    <xdr:ext cx="534377" cy="259045"/>
    <xdr:sp macro="" textlink="">
      <xdr:nvSpPr>
        <xdr:cNvPr id="339" name="普通建設事業費最小値テキスト"/>
        <xdr:cNvSpPr txBox="1"/>
      </xdr:nvSpPr>
      <xdr:spPr>
        <a:xfrm>
          <a:off x="10528300" y="10084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10,388</a:t>
          </a:r>
          <a:endParaRPr kumimoji="1" lang="ja-JP" altLang="en-US" sz="1000" b="1">
            <a:latin typeface="ＭＳ Ｐゴシック"/>
          </a:endParaRPr>
        </a:p>
      </xdr:txBody>
    </xdr:sp>
    <xdr:clientData/>
  </xdr:oneCellAnchor>
  <xdr:twoCellAnchor>
    <xdr:from>
      <xdr:col>15</xdr:col>
      <xdr:colOff>92075</xdr:colOff>
      <xdr:row>58</xdr:row>
      <xdr:rowOff>136744</xdr:rowOff>
    </xdr:from>
    <xdr:to>
      <xdr:col>15</xdr:col>
      <xdr:colOff>269875</xdr:colOff>
      <xdr:row>58</xdr:row>
      <xdr:rowOff>136744</xdr:rowOff>
    </xdr:to>
    <xdr:cxnSp macro="">
      <xdr:nvCxnSpPr>
        <xdr:cNvPr id="340" name="直線コネクタ 339"/>
        <xdr:cNvCxnSpPr/>
      </xdr:nvCxnSpPr>
      <xdr:spPr>
        <a:xfrm>
          <a:off x="10388600" y="10080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23017</xdr:rowOff>
    </xdr:from>
    <xdr:ext cx="599010" cy="259045"/>
    <xdr:sp macro="" textlink="">
      <xdr:nvSpPr>
        <xdr:cNvPr id="341" name="普通建設事業費最大値テキスト"/>
        <xdr:cNvSpPr txBox="1"/>
      </xdr:nvSpPr>
      <xdr:spPr>
        <a:xfrm>
          <a:off x="10528300" y="8595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175,815</a:t>
          </a:r>
          <a:endParaRPr kumimoji="1" lang="ja-JP" altLang="en-US" sz="1000" b="1">
            <a:latin typeface="ＭＳ Ｐゴシック"/>
          </a:endParaRPr>
        </a:p>
      </xdr:txBody>
    </xdr:sp>
    <xdr:clientData/>
  </xdr:oneCellAnchor>
  <xdr:twoCellAnchor>
    <xdr:from>
      <xdr:col>15</xdr:col>
      <xdr:colOff>92075</xdr:colOff>
      <xdr:row>51</xdr:row>
      <xdr:rowOff>76340</xdr:rowOff>
    </xdr:from>
    <xdr:to>
      <xdr:col>15</xdr:col>
      <xdr:colOff>269875</xdr:colOff>
      <xdr:row>51</xdr:row>
      <xdr:rowOff>76340</xdr:rowOff>
    </xdr:to>
    <xdr:cxnSp macro="">
      <xdr:nvCxnSpPr>
        <xdr:cNvPr id="342" name="直線コネクタ 341"/>
        <xdr:cNvCxnSpPr/>
      </xdr:nvCxnSpPr>
      <xdr:spPr>
        <a:xfrm>
          <a:off x="10388600" y="8820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52</xdr:row>
      <xdr:rowOff>155473</xdr:rowOff>
    </xdr:from>
    <xdr:to>
      <xdr:col>15</xdr:col>
      <xdr:colOff>180975</xdr:colOff>
      <xdr:row>53</xdr:row>
      <xdr:rowOff>129962</xdr:rowOff>
    </xdr:to>
    <xdr:cxnSp macro="">
      <xdr:nvCxnSpPr>
        <xdr:cNvPr id="343" name="直線コネクタ 342"/>
        <xdr:cNvCxnSpPr/>
      </xdr:nvCxnSpPr>
      <xdr:spPr>
        <a:xfrm>
          <a:off x="9639300" y="9070873"/>
          <a:ext cx="838200" cy="145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122663</xdr:rowOff>
    </xdr:from>
    <xdr:ext cx="534377" cy="259045"/>
    <xdr:sp macro="" textlink="">
      <xdr:nvSpPr>
        <xdr:cNvPr id="344" name="普通建設事業費平均値テキスト"/>
        <xdr:cNvSpPr txBox="1"/>
      </xdr:nvSpPr>
      <xdr:spPr>
        <a:xfrm>
          <a:off x="10528300" y="97238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47,738</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144236</xdr:rowOff>
    </xdr:from>
    <xdr:to>
      <xdr:col>15</xdr:col>
      <xdr:colOff>231775</xdr:colOff>
      <xdr:row>57</xdr:row>
      <xdr:rowOff>74386</xdr:rowOff>
    </xdr:to>
    <xdr:sp macro="" textlink="">
      <xdr:nvSpPr>
        <xdr:cNvPr id="345" name="フローチャート : 判断 344"/>
        <xdr:cNvSpPr/>
      </xdr:nvSpPr>
      <xdr:spPr>
        <a:xfrm>
          <a:off x="10426700" y="974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52</xdr:row>
      <xdr:rowOff>155473</xdr:rowOff>
    </xdr:from>
    <xdr:to>
      <xdr:col>14</xdr:col>
      <xdr:colOff>28575</xdr:colOff>
      <xdr:row>55</xdr:row>
      <xdr:rowOff>102431</xdr:rowOff>
    </xdr:to>
    <xdr:cxnSp macro="">
      <xdr:nvCxnSpPr>
        <xdr:cNvPr id="346" name="直線コネクタ 345"/>
        <xdr:cNvCxnSpPr/>
      </xdr:nvCxnSpPr>
      <xdr:spPr>
        <a:xfrm flipV="1">
          <a:off x="8750300" y="9070873"/>
          <a:ext cx="889000" cy="461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9469</xdr:rowOff>
    </xdr:from>
    <xdr:to>
      <xdr:col>14</xdr:col>
      <xdr:colOff>79375</xdr:colOff>
      <xdr:row>55</xdr:row>
      <xdr:rowOff>111069</xdr:rowOff>
    </xdr:to>
    <xdr:sp macro="" textlink="">
      <xdr:nvSpPr>
        <xdr:cNvPr id="347" name="フローチャート : 判断 346"/>
        <xdr:cNvSpPr/>
      </xdr:nvSpPr>
      <xdr:spPr>
        <a:xfrm>
          <a:off x="9588500" y="9439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102196</xdr:rowOff>
    </xdr:from>
    <xdr:ext cx="534377" cy="259045"/>
    <xdr:sp macro="" textlink="">
      <xdr:nvSpPr>
        <xdr:cNvPr id="348" name="テキスト ボックス 347"/>
        <xdr:cNvSpPr txBox="1"/>
      </xdr:nvSpPr>
      <xdr:spPr>
        <a:xfrm>
          <a:off x="9372111" y="9531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87,924</a:t>
          </a:r>
          <a:endParaRPr kumimoji="1" lang="ja-JP" altLang="en-US" sz="1000" b="1">
            <a:solidFill>
              <a:srgbClr val="000080"/>
            </a:solidFill>
            <a:latin typeface="ＭＳ Ｐゴシック"/>
          </a:endParaRPr>
        </a:p>
      </xdr:txBody>
    </xdr:sp>
    <xdr:clientData/>
  </xdr:oneCellAnchor>
  <xdr:twoCellAnchor>
    <xdr:from>
      <xdr:col>11</xdr:col>
      <xdr:colOff>307975</xdr:colOff>
      <xdr:row>54</xdr:row>
      <xdr:rowOff>106804</xdr:rowOff>
    </xdr:from>
    <xdr:to>
      <xdr:col>12</xdr:col>
      <xdr:colOff>511175</xdr:colOff>
      <xdr:row>55</xdr:row>
      <xdr:rowOff>102431</xdr:rowOff>
    </xdr:to>
    <xdr:cxnSp macro="">
      <xdr:nvCxnSpPr>
        <xdr:cNvPr id="349" name="直線コネクタ 348"/>
        <xdr:cNvCxnSpPr/>
      </xdr:nvCxnSpPr>
      <xdr:spPr>
        <a:xfrm>
          <a:off x="7861300" y="9365104"/>
          <a:ext cx="889000" cy="167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80853</xdr:rowOff>
    </xdr:from>
    <xdr:to>
      <xdr:col>12</xdr:col>
      <xdr:colOff>561975</xdr:colOff>
      <xdr:row>56</xdr:row>
      <xdr:rowOff>11003</xdr:rowOff>
    </xdr:to>
    <xdr:sp macro="" textlink="">
      <xdr:nvSpPr>
        <xdr:cNvPr id="350" name="フローチャート : 判断 349"/>
        <xdr:cNvSpPr/>
      </xdr:nvSpPr>
      <xdr:spPr>
        <a:xfrm>
          <a:off x="8699500" y="951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2130</xdr:rowOff>
    </xdr:from>
    <xdr:ext cx="534377" cy="259045"/>
    <xdr:sp macro="" textlink="">
      <xdr:nvSpPr>
        <xdr:cNvPr id="351" name="テキスト ボックス 350"/>
        <xdr:cNvSpPr txBox="1"/>
      </xdr:nvSpPr>
      <xdr:spPr>
        <a:xfrm>
          <a:off x="8483111" y="9603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78,556</a:t>
          </a:r>
          <a:endParaRPr kumimoji="1" lang="ja-JP" altLang="en-US" sz="1000" b="1">
            <a:solidFill>
              <a:srgbClr val="000080"/>
            </a:solidFill>
            <a:latin typeface="ＭＳ Ｐゴシック"/>
          </a:endParaRPr>
        </a:p>
      </xdr:txBody>
    </xdr:sp>
    <xdr:clientData/>
  </xdr:oneCellAnchor>
  <xdr:twoCellAnchor>
    <xdr:from>
      <xdr:col>10</xdr:col>
      <xdr:colOff>104775</xdr:colOff>
      <xdr:row>54</xdr:row>
      <xdr:rowOff>106804</xdr:rowOff>
    </xdr:from>
    <xdr:to>
      <xdr:col>11</xdr:col>
      <xdr:colOff>307975</xdr:colOff>
      <xdr:row>56</xdr:row>
      <xdr:rowOff>37493</xdr:rowOff>
    </xdr:to>
    <xdr:cxnSp macro="">
      <xdr:nvCxnSpPr>
        <xdr:cNvPr id="352" name="直線コネクタ 351"/>
        <xdr:cNvCxnSpPr/>
      </xdr:nvCxnSpPr>
      <xdr:spPr>
        <a:xfrm flipV="1">
          <a:off x="6972300" y="9365104"/>
          <a:ext cx="889000" cy="273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54</xdr:row>
      <xdr:rowOff>144542</xdr:rowOff>
    </xdr:from>
    <xdr:to>
      <xdr:col>11</xdr:col>
      <xdr:colOff>358775</xdr:colOff>
      <xdr:row>55</xdr:row>
      <xdr:rowOff>74692</xdr:rowOff>
    </xdr:to>
    <xdr:sp macro="" textlink="">
      <xdr:nvSpPr>
        <xdr:cNvPr id="353" name="フローチャート : 判断 352"/>
        <xdr:cNvSpPr/>
      </xdr:nvSpPr>
      <xdr:spPr>
        <a:xfrm>
          <a:off x="7810500" y="940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65819</xdr:rowOff>
    </xdr:from>
    <xdr:ext cx="534377" cy="259045"/>
    <xdr:sp macro="" textlink="">
      <xdr:nvSpPr>
        <xdr:cNvPr id="354" name="テキスト ボックス 353"/>
        <xdr:cNvSpPr txBox="1"/>
      </xdr:nvSpPr>
      <xdr:spPr>
        <a:xfrm>
          <a:off x="7594111" y="9495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92,698</a:t>
          </a:r>
          <a:endParaRPr kumimoji="1" lang="ja-JP" altLang="en-US" sz="1000" b="1">
            <a:solidFill>
              <a:srgbClr val="000080"/>
            </a:solidFill>
            <a:latin typeface="ＭＳ Ｐゴシック"/>
          </a:endParaRPr>
        </a:p>
      </xdr:txBody>
    </xdr:sp>
    <xdr:clientData/>
  </xdr:oneCellAnchor>
  <xdr:twoCellAnchor>
    <xdr:from>
      <xdr:col>10</xdr:col>
      <xdr:colOff>53975</xdr:colOff>
      <xdr:row>55</xdr:row>
      <xdr:rowOff>65453</xdr:rowOff>
    </xdr:from>
    <xdr:to>
      <xdr:col>10</xdr:col>
      <xdr:colOff>155575</xdr:colOff>
      <xdr:row>55</xdr:row>
      <xdr:rowOff>167053</xdr:rowOff>
    </xdr:to>
    <xdr:sp macro="" textlink="">
      <xdr:nvSpPr>
        <xdr:cNvPr id="355" name="フローチャート : 判断 354"/>
        <xdr:cNvSpPr/>
      </xdr:nvSpPr>
      <xdr:spPr>
        <a:xfrm>
          <a:off x="6921500" y="9495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12130</xdr:rowOff>
    </xdr:from>
    <xdr:ext cx="534377" cy="259045"/>
    <xdr:sp macro="" textlink="">
      <xdr:nvSpPr>
        <xdr:cNvPr id="356" name="テキスト ボックス 355"/>
        <xdr:cNvSpPr txBox="1"/>
      </xdr:nvSpPr>
      <xdr:spPr>
        <a:xfrm>
          <a:off x="6705111" y="9270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80,577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53</xdr:row>
      <xdr:rowOff>79162</xdr:rowOff>
    </xdr:from>
    <xdr:to>
      <xdr:col>15</xdr:col>
      <xdr:colOff>231775</xdr:colOff>
      <xdr:row>54</xdr:row>
      <xdr:rowOff>9312</xdr:rowOff>
    </xdr:to>
    <xdr:sp macro="" textlink="">
      <xdr:nvSpPr>
        <xdr:cNvPr id="362" name="円/楕円 361"/>
        <xdr:cNvSpPr/>
      </xdr:nvSpPr>
      <xdr:spPr>
        <a:xfrm>
          <a:off x="10426700" y="9166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52</xdr:row>
      <xdr:rowOff>102039</xdr:rowOff>
    </xdr:from>
    <xdr:ext cx="599010" cy="259045"/>
    <xdr:sp macro="" textlink="">
      <xdr:nvSpPr>
        <xdr:cNvPr id="363" name="普通建設事業費該当値テキスト"/>
        <xdr:cNvSpPr txBox="1"/>
      </xdr:nvSpPr>
      <xdr:spPr>
        <a:xfrm>
          <a:off x="10528300" y="9017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123,778</a:t>
          </a:r>
          <a:endParaRPr kumimoji="1" lang="ja-JP" altLang="en-US" sz="1000" b="1">
            <a:solidFill>
              <a:srgbClr val="FF0000"/>
            </a:solidFill>
            <a:latin typeface="ＭＳ Ｐゴシック"/>
          </a:endParaRPr>
        </a:p>
      </xdr:txBody>
    </xdr:sp>
    <xdr:clientData/>
  </xdr:oneCellAnchor>
  <xdr:twoCellAnchor>
    <xdr:from>
      <xdr:col>13</xdr:col>
      <xdr:colOff>663575</xdr:colOff>
      <xdr:row>52</xdr:row>
      <xdr:rowOff>104673</xdr:rowOff>
    </xdr:from>
    <xdr:to>
      <xdr:col>14</xdr:col>
      <xdr:colOff>79375</xdr:colOff>
      <xdr:row>53</xdr:row>
      <xdr:rowOff>34823</xdr:rowOff>
    </xdr:to>
    <xdr:sp macro="" textlink="">
      <xdr:nvSpPr>
        <xdr:cNvPr id="364" name="円/楕円 363"/>
        <xdr:cNvSpPr/>
      </xdr:nvSpPr>
      <xdr:spPr>
        <a:xfrm>
          <a:off x="9588500" y="902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51</xdr:row>
      <xdr:rowOff>51350</xdr:rowOff>
    </xdr:from>
    <xdr:ext cx="599010" cy="259045"/>
    <xdr:sp macro="" textlink="">
      <xdr:nvSpPr>
        <xdr:cNvPr id="365" name="テキスト ボックス 364"/>
        <xdr:cNvSpPr txBox="1"/>
      </xdr:nvSpPr>
      <xdr:spPr>
        <a:xfrm>
          <a:off x="9339794" y="8795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142,930</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51631</xdr:rowOff>
    </xdr:from>
    <xdr:to>
      <xdr:col>12</xdr:col>
      <xdr:colOff>561975</xdr:colOff>
      <xdr:row>55</xdr:row>
      <xdr:rowOff>153231</xdr:rowOff>
    </xdr:to>
    <xdr:sp macro="" textlink="">
      <xdr:nvSpPr>
        <xdr:cNvPr id="366" name="円/楕円 365"/>
        <xdr:cNvSpPr/>
      </xdr:nvSpPr>
      <xdr:spPr>
        <a:xfrm>
          <a:off x="8699500" y="9481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53</xdr:row>
      <xdr:rowOff>169758</xdr:rowOff>
    </xdr:from>
    <xdr:ext cx="534377" cy="259045"/>
    <xdr:sp macro="" textlink="">
      <xdr:nvSpPr>
        <xdr:cNvPr id="367" name="テキスト ボックス 366"/>
        <xdr:cNvSpPr txBox="1"/>
      </xdr:nvSpPr>
      <xdr:spPr>
        <a:xfrm>
          <a:off x="8483111" y="9256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82,391</a:t>
          </a:r>
          <a:endParaRPr kumimoji="1" lang="ja-JP" altLang="en-US" sz="1000" b="1">
            <a:solidFill>
              <a:srgbClr val="FF0000"/>
            </a:solidFill>
            <a:latin typeface="ＭＳ Ｐゴシック"/>
          </a:endParaRPr>
        </a:p>
      </xdr:txBody>
    </xdr:sp>
    <xdr:clientData/>
  </xdr:oneCellAnchor>
  <xdr:twoCellAnchor>
    <xdr:from>
      <xdr:col>11</xdr:col>
      <xdr:colOff>257175</xdr:colOff>
      <xdr:row>54</xdr:row>
      <xdr:rowOff>56004</xdr:rowOff>
    </xdr:from>
    <xdr:to>
      <xdr:col>11</xdr:col>
      <xdr:colOff>358775</xdr:colOff>
      <xdr:row>54</xdr:row>
      <xdr:rowOff>157604</xdr:rowOff>
    </xdr:to>
    <xdr:sp macro="" textlink="">
      <xdr:nvSpPr>
        <xdr:cNvPr id="368" name="円/楕円 367"/>
        <xdr:cNvSpPr/>
      </xdr:nvSpPr>
      <xdr:spPr>
        <a:xfrm>
          <a:off x="7810500" y="9314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53</xdr:row>
      <xdr:rowOff>2681</xdr:rowOff>
    </xdr:from>
    <xdr:ext cx="599010" cy="259045"/>
    <xdr:sp macro="" textlink="">
      <xdr:nvSpPr>
        <xdr:cNvPr id="369" name="テキスト ボックス 368"/>
        <xdr:cNvSpPr txBox="1"/>
      </xdr:nvSpPr>
      <xdr:spPr>
        <a:xfrm>
          <a:off x="7561794" y="9089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104,317</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158143</xdr:rowOff>
    </xdr:from>
    <xdr:to>
      <xdr:col>10</xdr:col>
      <xdr:colOff>155575</xdr:colOff>
      <xdr:row>56</xdr:row>
      <xdr:rowOff>88293</xdr:rowOff>
    </xdr:to>
    <xdr:sp macro="" textlink="">
      <xdr:nvSpPr>
        <xdr:cNvPr id="370" name="円/楕円 369"/>
        <xdr:cNvSpPr/>
      </xdr:nvSpPr>
      <xdr:spPr>
        <a:xfrm>
          <a:off x="6921500" y="958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79420</xdr:rowOff>
    </xdr:from>
    <xdr:ext cx="534377" cy="259045"/>
    <xdr:sp macro="" textlink="">
      <xdr:nvSpPr>
        <xdr:cNvPr id="371" name="テキスト ボックス 370"/>
        <xdr:cNvSpPr txBox="1"/>
      </xdr:nvSpPr>
      <xdr:spPr>
        <a:xfrm>
          <a:off x="6705111" y="9680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68,413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3/100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21,761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5" name="テキスト ボックス 38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7" name="テキスト ボックス 38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9" name="テキスト ボックス 38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1" name="テキスト ボックス 39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79578</xdr:rowOff>
    </xdr:from>
    <xdr:to>
      <xdr:col>15</xdr:col>
      <xdr:colOff>180340</xdr:colOff>
      <xdr:row>79</xdr:row>
      <xdr:rowOff>44450</xdr:rowOff>
    </xdr:to>
    <xdr:cxnSp macro="">
      <xdr:nvCxnSpPr>
        <xdr:cNvPr id="395" name="直線コネクタ 394"/>
        <xdr:cNvCxnSpPr/>
      </xdr:nvCxnSpPr>
      <xdr:spPr>
        <a:xfrm flipV="1">
          <a:off x="10475595" y="12081078"/>
          <a:ext cx="1270" cy="1507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396"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397" name="直線コネクタ 396"/>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26255</xdr:rowOff>
    </xdr:from>
    <xdr:ext cx="599010" cy="259045"/>
    <xdr:sp macro="" textlink="">
      <xdr:nvSpPr>
        <xdr:cNvPr id="398" name="普通建設事業費 （ うち新規整備　）最大値テキスト"/>
        <xdr:cNvSpPr txBox="1"/>
      </xdr:nvSpPr>
      <xdr:spPr>
        <a:xfrm>
          <a:off x="10528300" y="11856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118,734</a:t>
          </a:r>
          <a:endParaRPr kumimoji="1" lang="ja-JP" altLang="en-US" sz="1000" b="1">
            <a:latin typeface="ＭＳ Ｐゴシック"/>
          </a:endParaRPr>
        </a:p>
      </xdr:txBody>
    </xdr:sp>
    <xdr:clientData/>
  </xdr:oneCellAnchor>
  <xdr:twoCellAnchor>
    <xdr:from>
      <xdr:col>15</xdr:col>
      <xdr:colOff>92075</xdr:colOff>
      <xdr:row>70</xdr:row>
      <xdr:rowOff>79578</xdr:rowOff>
    </xdr:from>
    <xdr:to>
      <xdr:col>15</xdr:col>
      <xdr:colOff>269875</xdr:colOff>
      <xdr:row>70</xdr:row>
      <xdr:rowOff>79578</xdr:rowOff>
    </xdr:to>
    <xdr:cxnSp macro="">
      <xdr:nvCxnSpPr>
        <xdr:cNvPr id="399" name="直線コネクタ 398"/>
        <xdr:cNvCxnSpPr/>
      </xdr:nvCxnSpPr>
      <xdr:spPr>
        <a:xfrm>
          <a:off x="10388600" y="1208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70</xdr:row>
      <xdr:rowOff>143904</xdr:rowOff>
    </xdr:from>
    <xdr:to>
      <xdr:col>15</xdr:col>
      <xdr:colOff>180975</xdr:colOff>
      <xdr:row>72</xdr:row>
      <xdr:rowOff>171069</xdr:rowOff>
    </xdr:to>
    <xdr:cxnSp macro="">
      <xdr:nvCxnSpPr>
        <xdr:cNvPr id="400" name="直線コネクタ 399"/>
        <xdr:cNvCxnSpPr/>
      </xdr:nvCxnSpPr>
      <xdr:spPr>
        <a:xfrm>
          <a:off x="9639300" y="12145404"/>
          <a:ext cx="838200" cy="370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122559</xdr:rowOff>
    </xdr:from>
    <xdr:ext cx="534377" cy="259045"/>
    <xdr:sp macro="" textlink="">
      <xdr:nvSpPr>
        <xdr:cNvPr id="401" name="普通建設事業費 （ うち新規整備　）平均値テキスト"/>
        <xdr:cNvSpPr txBox="1"/>
      </xdr:nvSpPr>
      <xdr:spPr>
        <a:xfrm>
          <a:off x="10528300" y="13324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15,151</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144132</xdr:rowOff>
    </xdr:from>
    <xdr:to>
      <xdr:col>15</xdr:col>
      <xdr:colOff>231775</xdr:colOff>
      <xdr:row>78</xdr:row>
      <xdr:rowOff>74282</xdr:rowOff>
    </xdr:to>
    <xdr:sp macro="" textlink="">
      <xdr:nvSpPr>
        <xdr:cNvPr id="402" name="フローチャート : 判断 401"/>
        <xdr:cNvSpPr/>
      </xdr:nvSpPr>
      <xdr:spPr>
        <a:xfrm>
          <a:off x="10426700" y="13345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70</xdr:row>
      <xdr:rowOff>143904</xdr:rowOff>
    </xdr:from>
    <xdr:to>
      <xdr:col>14</xdr:col>
      <xdr:colOff>28575</xdr:colOff>
      <xdr:row>77</xdr:row>
      <xdr:rowOff>72110</xdr:rowOff>
    </xdr:to>
    <xdr:cxnSp macro="">
      <xdr:nvCxnSpPr>
        <xdr:cNvPr id="403" name="直線コネクタ 402"/>
        <xdr:cNvCxnSpPr/>
      </xdr:nvCxnSpPr>
      <xdr:spPr>
        <a:xfrm flipV="1">
          <a:off x="8750300" y="12145404"/>
          <a:ext cx="889000" cy="1128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52896</xdr:rowOff>
    </xdr:from>
    <xdr:to>
      <xdr:col>14</xdr:col>
      <xdr:colOff>79375</xdr:colOff>
      <xdr:row>76</xdr:row>
      <xdr:rowOff>154496</xdr:rowOff>
    </xdr:to>
    <xdr:sp macro="" textlink="">
      <xdr:nvSpPr>
        <xdr:cNvPr id="404" name="フローチャート : 判断 403"/>
        <xdr:cNvSpPr/>
      </xdr:nvSpPr>
      <xdr:spPr>
        <a:xfrm>
          <a:off x="9588500" y="13083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145623</xdr:rowOff>
    </xdr:from>
    <xdr:ext cx="534377" cy="259045"/>
    <xdr:sp macro="" textlink="">
      <xdr:nvSpPr>
        <xdr:cNvPr id="405" name="テキスト ボックス 404"/>
        <xdr:cNvSpPr txBox="1"/>
      </xdr:nvSpPr>
      <xdr:spPr>
        <a:xfrm>
          <a:off x="9372111" y="13175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35,835</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100521</xdr:rowOff>
    </xdr:from>
    <xdr:to>
      <xdr:col>12</xdr:col>
      <xdr:colOff>561975</xdr:colOff>
      <xdr:row>78</xdr:row>
      <xdr:rowOff>30671</xdr:rowOff>
    </xdr:to>
    <xdr:sp macro="" textlink="">
      <xdr:nvSpPr>
        <xdr:cNvPr id="406" name="フローチャート : 判断 405"/>
        <xdr:cNvSpPr/>
      </xdr:nvSpPr>
      <xdr:spPr>
        <a:xfrm>
          <a:off x="8699500" y="13302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21798</xdr:rowOff>
    </xdr:from>
    <xdr:ext cx="534377" cy="259045"/>
    <xdr:sp macro="" textlink="">
      <xdr:nvSpPr>
        <xdr:cNvPr id="407" name="テキスト ボックス 406"/>
        <xdr:cNvSpPr txBox="1"/>
      </xdr:nvSpPr>
      <xdr:spPr>
        <a:xfrm>
          <a:off x="8483111" y="13394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18,585</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8" name="テキスト ボックス 40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9" name="テキスト ボックス 40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0" name="テキスト ボックス 40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1" name="テキスト ボックス 41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2" name="テキスト ボックス 41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72</xdr:row>
      <xdr:rowOff>120269</xdr:rowOff>
    </xdr:from>
    <xdr:to>
      <xdr:col>15</xdr:col>
      <xdr:colOff>231775</xdr:colOff>
      <xdr:row>73</xdr:row>
      <xdr:rowOff>50419</xdr:rowOff>
    </xdr:to>
    <xdr:sp macro="" textlink="">
      <xdr:nvSpPr>
        <xdr:cNvPr id="413" name="円/楕円 412"/>
        <xdr:cNvSpPr/>
      </xdr:nvSpPr>
      <xdr:spPr>
        <a:xfrm>
          <a:off x="10426700" y="12464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71</xdr:row>
      <xdr:rowOff>143146</xdr:rowOff>
    </xdr:from>
    <xdr:ext cx="534377" cy="259045"/>
    <xdr:sp macro="" textlink="">
      <xdr:nvSpPr>
        <xdr:cNvPr id="414" name="普通建設事業費 （ うち新規整備　）該当値テキスト"/>
        <xdr:cNvSpPr txBox="1"/>
      </xdr:nvSpPr>
      <xdr:spPr>
        <a:xfrm>
          <a:off x="10528300" y="1231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84,530</a:t>
          </a:r>
          <a:endParaRPr kumimoji="1" lang="ja-JP" altLang="en-US" sz="1000" b="1">
            <a:solidFill>
              <a:srgbClr val="FF0000"/>
            </a:solidFill>
            <a:latin typeface="ＭＳ Ｐゴシック"/>
          </a:endParaRPr>
        </a:p>
      </xdr:txBody>
    </xdr:sp>
    <xdr:clientData/>
  </xdr:oneCellAnchor>
  <xdr:twoCellAnchor>
    <xdr:from>
      <xdr:col>13</xdr:col>
      <xdr:colOff>663575</xdr:colOff>
      <xdr:row>70</xdr:row>
      <xdr:rowOff>93104</xdr:rowOff>
    </xdr:from>
    <xdr:to>
      <xdr:col>14</xdr:col>
      <xdr:colOff>79375</xdr:colOff>
      <xdr:row>71</xdr:row>
      <xdr:rowOff>23254</xdr:rowOff>
    </xdr:to>
    <xdr:sp macro="" textlink="">
      <xdr:nvSpPr>
        <xdr:cNvPr id="415" name="円/楕円 414"/>
        <xdr:cNvSpPr/>
      </xdr:nvSpPr>
      <xdr:spPr>
        <a:xfrm>
          <a:off x="9588500" y="12094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69</xdr:row>
      <xdr:rowOff>39781</xdr:rowOff>
    </xdr:from>
    <xdr:ext cx="599010" cy="259045"/>
    <xdr:sp macro="" textlink="">
      <xdr:nvSpPr>
        <xdr:cNvPr id="416" name="テキスト ボックス 415"/>
        <xdr:cNvSpPr txBox="1"/>
      </xdr:nvSpPr>
      <xdr:spPr>
        <a:xfrm>
          <a:off x="9339794" y="11869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113,669</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21310</xdr:rowOff>
    </xdr:from>
    <xdr:to>
      <xdr:col>12</xdr:col>
      <xdr:colOff>561975</xdr:colOff>
      <xdr:row>77</xdr:row>
      <xdr:rowOff>122910</xdr:rowOff>
    </xdr:to>
    <xdr:sp macro="" textlink="">
      <xdr:nvSpPr>
        <xdr:cNvPr id="417" name="円/楕円 416"/>
        <xdr:cNvSpPr/>
      </xdr:nvSpPr>
      <xdr:spPr>
        <a:xfrm>
          <a:off x="8699500" y="13222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139437</xdr:rowOff>
    </xdr:from>
    <xdr:ext cx="534377" cy="259045"/>
    <xdr:sp macro="" textlink="">
      <xdr:nvSpPr>
        <xdr:cNvPr id="418" name="テキスト ボックス 417"/>
        <xdr:cNvSpPr txBox="1"/>
      </xdr:nvSpPr>
      <xdr:spPr>
        <a:xfrm>
          <a:off x="8483111" y="12998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24,822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9" name="正方形/長方形 41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0" name="正方形/長方形 41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1" name="正方形/長方形 42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46/100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2" name="正方形/長方形 42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3" name="正方形/長方形 42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4" name="正方形/長方形 42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5" name="正方形/長方形 42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44,351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6" name="正方形/長方形 42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7" name="テキスト ボックス 42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8" name="直線コネクタ 42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9" name="直線コネクタ 42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0" name="テキスト ボックス 42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1" name="直線コネクタ 43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2" name="テキスト ボックス 43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3" name="直線コネクタ 43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34" name="テキスト ボックス 43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5" name="直線コネクタ 43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36" name="テキスト ボックス 435"/>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7" name="直線コネクタ 43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38" name="テキスト ボックス 43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9" name="直線コネクタ 43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0" name="テキスト ボックス 43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78854</xdr:rowOff>
    </xdr:from>
    <xdr:to>
      <xdr:col>15</xdr:col>
      <xdr:colOff>180340</xdr:colOff>
      <xdr:row>99</xdr:row>
      <xdr:rowOff>40272</xdr:rowOff>
    </xdr:to>
    <xdr:cxnSp macro="">
      <xdr:nvCxnSpPr>
        <xdr:cNvPr id="442" name="直線コネクタ 441"/>
        <xdr:cNvCxnSpPr/>
      </xdr:nvCxnSpPr>
      <xdr:spPr>
        <a:xfrm flipV="1">
          <a:off x="10475595" y="15509354"/>
          <a:ext cx="1270" cy="1504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44099</xdr:rowOff>
    </xdr:from>
    <xdr:ext cx="378565" cy="259045"/>
    <xdr:sp macro="" textlink="">
      <xdr:nvSpPr>
        <xdr:cNvPr id="443" name="普通建設事業費 （ うち更新整備　）最小値テキスト"/>
        <xdr:cNvSpPr txBox="1"/>
      </xdr:nvSpPr>
      <xdr:spPr>
        <a:xfrm>
          <a:off x="10528300" y="17017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329</a:t>
          </a:r>
          <a:endParaRPr kumimoji="1" lang="ja-JP" altLang="en-US" sz="1000" b="1">
            <a:latin typeface="ＭＳ Ｐゴシック"/>
          </a:endParaRPr>
        </a:p>
      </xdr:txBody>
    </xdr:sp>
    <xdr:clientData/>
  </xdr:oneCellAnchor>
  <xdr:twoCellAnchor>
    <xdr:from>
      <xdr:col>15</xdr:col>
      <xdr:colOff>92075</xdr:colOff>
      <xdr:row>99</xdr:row>
      <xdr:rowOff>40272</xdr:rowOff>
    </xdr:from>
    <xdr:to>
      <xdr:col>15</xdr:col>
      <xdr:colOff>269875</xdr:colOff>
      <xdr:row>99</xdr:row>
      <xdr:rowOff>40272</xdr:rowOff>
    </xdr:to>
    <xdr:cxnSp macro="">
      <xdr:nvCxnSpPr>
        <xdr:cNvPr id="444" name="直線コネクタ 443"/>
        <xdr:cNvCxnSpPr/>
      </xdr:nvCxnSpPr>
      <xdr:spPr>
        <a:xfrm>
          <a:off x="10388600" y="17013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25531</xdr:rowOff>
    </xdr:from>
    <xdr:ext cx="599010" cy="259045"/>
    <xdr:sp macro="" textlink="">
      <xdr:nvSpPr>
        <xdr:cNvPr id="445" name="普通建設事業費 （ うち更新整備　）最大値テキスト"/>
        <xdr:cNvSpPr txBox="1"/>
      </xdr:nvSpPr>
      <xdr:spPr>
        <a:xfrm>
          <a:off x="10528300" y="15284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118,791</a:t>
          </a:r>
          <a:endParaRPr kumimoji="1" lang="ja-JP" altLang="en-US" sz="1000" b="1">
            <a:latin typeface="ＭＳ Ｐゴシック"/>
          </a:endParaRPr>
        </a:p>
      </xdr:txBody>
    </xdr:sp>
    <xdr:clientData/>
  </xdr:oneCellAnchor>
  <xdr:twoCellAnchor>
    <xdr:from>
      <xdr:col>15</xdr:col>
      <xdr:colOff>92075</xdr:colOff>
      <xdr:row>90</xdr:row>
      <xdr:rowOff>78854</xdr:rowOff>
    </xdr:from>
    <xdr:to>
      <xdr:col>15</xdr:col>
      <xdr:colOff>269875</xdr:colOff>
      <xdr:row>90</xdr:row>
      <xdr:rowOff>78854</xdr:rowOff>
    </xdr:to>
    <xdr:cxnSp macro="">
      <xdr:nvCxnSpPr>
        <xdr:cNvPr id="446" name="直線コネクタ 445"/>
        <xdr:cNvCxnSpPr/>
      </xdr:nvCxnSpPr>
      <xdr:spPr>
        <a:xfrm>
          <a:off x="10388600" y="1550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116536</xdr:rowOff>
    </xdr:from>
    <xdr:to>
      <xdr:col>15</xdr:col>
      <xdr:colOff>180975</xdr:colOff>
      <xdr:row>97</xdr:row>
      <xdr:rowOff>135623</xdr:rowOff>
    </xdr:to>
    <xdr:cxnSp macro="">
      <xdr:nvCxnSpPr>
        <xdr:cNvPr id="447" name="直線コネクタ 446"/>
        <xdr:cNvCxnSpPr/>
      </xdr:nvCxnSpPr>
      <xdr:spPr>
        <a:xfrm flipV="1">
          <a:off x="9639300" y="16747186"/>
          <a:ext cx="838200" cy="19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52277</xdr:rowOff>
    </xdr:from>
    <xdr:ext cx="534377" cy="259045"/>
    <xdr:sp macro="" textlink="">
      <xdr:nvSpPr>
        <xdr:cNvPr id="448" name="普通建設事業費 （ うち更新整備　）平均値テキスト"/>
        <xdr:cNvSpPr txBox="1"/>
      </xdr:nvSpPr>
      <xdr:spPr>
        <a:xfrm>
          <a:off x="10528300" y="16511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24,185</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29400</xdr:rowOff>
    </xdr:from>
    <xdr:to>
      <xdr:col>15</xdr:col>
      <xdr:colOff>231775</xdr:colOff>
      <xdr:row>97</xdr:row>
      <xdr:rowOff>131000</xdr:rowOff>
    </xdr:to>
    <xdr:sp macro="" textlink="">
      <xdr:nvSpPr>
        <xdr:cNvPr id="449" name="フローチャート : 判断 448"/>
        <xdr:cNvSpPr/>
      </xdr:nvSpPr>
      <xdr:spPr>
        <a:xfrm>
          <a:off x="104267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132893</xdr:rowOff>
    </xdr:from>
    <xdr:to>
      <xdr:col>14</xdr:col>
      <xdr:colOff>28575</xdr:colOff>
      <xdr:row>97</xdr:row>
      <xdr:rowOff>135623</xdr:rowOff>
    </xdr:to>
    <xdr:cxnSp macro="">
      <xdr:nvCxnSpPr>
        <xdr:cNvPr id="450" name="直線コネクタ 449"/>
        <xdr:cNvCxnSpPr/>
      </xdr:nvCxnSpPr>
      <xdr:spPr>
        <a:xfrm>
          <a:off x="8750300" y="16763543"/>
          <a:ext cx="889000" cy="2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11404</xdr:rowOff>
    </xdr:from>
    <xdr:to>
      <xdr:col>14</xdr:col>
      <xdr:colOff>79375</xdr:colOff>
      <xdr:row>96</xdr:row>
      <xdr:rowOff>113004</xdr:rowOff>
    </xdr:to>
    <xdr:sp macro="" textlink="">
      <xdr:nvSpPr>
        <xdr:cNvPr id="451" name="フローチャート : 判断 450"/>
        <xdr:cNvSpPr/>
      </xdr:nvSpPr>
      <xdr:spPr>
        <a:xfrm>
          <a:off x="9588500" y="16470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129531</xdr:rowOff>
    </xdr:from>
    <xdr:ext cx="534377" cy="259045"/>
    <xdr:sp macro="" textlink="">
      <xdr:nvSpPr>
        <xdr:cNvPr id="452" name="テキスト ボックス 451"/>
        <xdr:cNvSpPr txBox="1"/>
      </xdr:nvSpPr>
      <xdr:spPr>
        <a:xfrm>
          <a:off x="9372111" y="1624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39,102</a:t>
          </a:r>
          <a:endParaRPr kumimoji="1" lang="ja-JP" altLang="en-US" sz="1000" b="1">
            <a:solidFill>
              <a:srgbClr val="000080"/>
            </a:solidFill>
            <a:latin typeface="ＭＳ Ｐゴシック"/>
          </a:endParaRPr>
        </a:p>
      </xdr:txBody>
    </xdr:sp>
    <xdr:clientData/>
  </xdr:oneCellAnchor>
  <xdr:twoCellAnchor>
    <xdr:from>
      <xdr:col>12</xdr:col>
      <xdr:colOff>460375</xdr:colOff>
      <xdr:row>95</xdr:row>
      <xdr:rowOff>77560</xdr:rowOff>
    </xdr:from>
    <xdr:to>
      <xdr:col>12</xdr:col>
      <xdr:colOff>561975</xdr:colOff>
      <xdr:row>96</xdr:row>
      <xdr:rowOff>7710</xdr:rowOff>
    </xdr:to>
    <xdr:sp macro="" textlink="">
      <xdr:nvSpPr>
        <xdr:cNvPr id="453" name="フローチャート : 判断 452"/>
        <xdr:cNvSpPr/>
      </xdr:nvSpPr>
      <xdr:spPr>
        <a:xfrm>
          <a:off x="8699500" y="1636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24237</xdr:rowOff>
    </xdr:from>
    <xdr:ext cx="534377" cy="259045"/>
    <xdr:sp macro="" textlink="">
      <xdr:nvSpPr>
        <xdr:cNvPr id="454" name="テキスト ボックス 453"/>
        <xdr:cNvSpPr txBox="1"/>
      </xdr:nvSpPr>
      <xdr:spPr>
        <a:xfrm>
          <a:off x="8483111" y="16140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47,393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5" name="テキスト ボックス 45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6" name="テキスト ボックス 45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7" name="テキスト ボックス 45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8" name="テキスト ボックス 45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9" name="テキスト ボックス 45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65736</xdr:rowOff>
    </xdr:from>
    <xdr:to>
      <xdr:col>15</xdr:col>
      <xdr:colOff>231775</xdr:colOff>
      <xdr:row>97</xdr:row>
      <xdr:rowOff>167336</xdr:rowOff>
    </xdr:to>
    <xdr:sp macro="" textlink="">
      <xdr:nvSpPr>
        <xdr:cNvPr id="460" name="円/楕円 459"/>
        <xdr:cNvSpPr/>
      </xdr:nvSpPr>
      <xdr:spPr>
        <a:xfrm>
          <a:off x="10426700" y="16696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44163</xdr:rowOff>
    </xdr:from>
    <xdr:ext cx="534377" cy="259045"/>
    <xdr:sp macro="" textlink="">
      <xdr:nvSpPr>
        <xdr:cNvPr id="461" name="普通建設事業費 （ うち更新整備　）該当値テキスト"/>
        <xdr:cNvSpPr txBox="1"/>
      </xdr:nvSpPr>
      <xdr:spPr>
        <a:xfrm>
          <a:off x="10528300" y="16674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21,324</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84823</xdr:rowOff>
    </xdr:from>
    <xdr:to>
      <xdr:col>14</xdr:col>
      <xdr:colOff>79375</xdr:colOff>
      <xdr:row>98</xdr:row>
      <xdr:rowOff>14973</xdr:rowOff>
    </xdr:to>
    <xdr:sp macro="" textlink="">
      <xdr:nvSpPr>
        <xdr:cNvPr id="462" name="円/楕円 461"/>
        <xdr:cNvSpPr/>
      </xdr:nvSpPr>
      <xdr:spPr>
        <a:xfrm>
          <a:off x="9588500" y="16715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6100</xdr:rowOff>
    </xdr:from>
    <xdr:ext cx="534377" cy="259045"/>
    <xdr:sp macro="" textlink="">
      <xdr:nvSpPr>
        <xdr:cNvPr id="463" name="テキスト ボックス 462"/>
        <xdr:cNvSpPr txBox="1"/>
      </xdr:nvSpPr>
      <xdr:spPr>
        <a:xfrm>
          <a:off x="9372111" y="16808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19,821</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82093</xdr:rowOff>
    </xdr:from>
    <xdr:to>
      <xdr:col>12</xdr:col>
      <xdr:colOff>561975</xdr:colOff>
      <xdr:row>98</xdr:row>
      <xdr:rowOff>12243</xdr:rowOff>
    </xdr:to>
    <xdr:sp macro="" textlink="">
      <xdr:nvSpPr>
        <xdr:cNvPr id="464" name="円/楕円 463"/>
        <xdr:cNvSpPr/>
      </xdr:nvSpPr>
      <xdr:spPr>
        <a:xfrm>
          <a:off x="8699500" y="16712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3370</xdr:rowOff>
    </xdr:from>
    <xdr:ext cx="534377" cy="259045"/>
    <xdr:sp macro="" textlink="">
      <xdr:nvSpPr>
        <xdr:cNvPr id="465" name="テキスト ボックス 464"/>
        <xdr:cNvSpPr txBox="1"/>
      </xdr:nvSpPr>
      <xdr:spPr>
        <a:xfrm>
          <a:off x="8483111" y="16805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20,036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6" name="正方形/長方形 46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7" name="正方形/長方形 46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8" name="正方形/長方形 46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7/100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9" name="正方形/長方形 46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0" name="正方形/長方形 46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1" name="正方形/長方形 47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2" name="正方形/長方形 47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3" name="正方形/長方形 47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4" name="テキスト ボックス 47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5" name="直線コネクタ 47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6" name="直線コネクタ 47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7" name="テキスト ボックス 47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8" name="直線コネクタ 47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79" name="テキスト ボックス 47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0" name="直線コネクタ 47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1" name="テキスト ボックス 48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2" name="直線コネクタ 48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3" name="テキスト ボックス 48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4" name="直線コネクタ 48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5" name="テキスト ボックス 48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6" name="直線コネクタ 48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7" name="テキスト ボックス 48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151263</xdr:rowOff>
    </xdr:from>
    <xdr:to>
      <xdr:col>23</xdr:col>
      <xdr:colOff>516889</xdr:colOff>
      <xdr:row>39</xdr:row>
      <xdr:rowOff>44450</xdr:rowOff>
    </xdr:to>
    <xdr:cxnSp macro="">
      <xdr:nvCxnSpPr>
        <xdr:cNvPr id="489" name="直線コネクタ 488"/>
        <xdr:cNvCxnSpPr/>
      </xdr:nvCxnSpPr>
      <xdr:spPr>
        <a:xfrm flipV="1">
          <a:off x="16317595" y="5466213"/>
          <a:ext cx="1269" cy="1264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65206</xdr:rowOff>
    </xdr:from>
    <xdr:ext cx="249299" cy="259045"/>
    <xdr:sp macro="" textlink="">
      <xdr:nvSpPr>
        <xdr:cNvPr id="490" name="災害復旧事業費最小値テキスト"/>
        <xdr:cNvSpPr txBox="1"/>
      </xdr:nvSpPr>
      <xdr:spPr>
        <a:xfrm>
          <a:off x="16370300" y="6751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1" name="直線コネクタ 49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97940</xdr:rowOff>
    </xdr:from>
    <xdr:ext cx="534377" cy="259045"/>
    <xdr:sp macro="" textlink="">
      <xdr:nvSpPr>
        <xdr:cNvPr id="492" name="災害復旧事業費最大値テキスト"/>
        <xdr:cNvSpPr txBox="1"/>
      </xdr:nvSpPr>
      <xdr:spPr>
        <a:xfrm>
          <a:off x="16370300" y="5241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66,393</a:t>
          </a:r>
          <a:endParaRPr kumimoji="1" lang="ja-JP" altLang="en-US" sz="1000" b="1">
            <a:latin typeface="ＭＳ Ｐゴシック"/>
          </a:endParaRPr>
        </a:p>
      </xdr:txBody>
    </xdr:sp>
    <xdr:clientData/>
  </xdr:oneCellAnchor>
  <xdr:twoCellAnchor>
    <xdr:from>
      <xdr:col>23</xdr:col>
      <xdr:colOff>428625</xdr:colOff>
      <xdr:row>31</xdr:row>
      <xdr:rowOff>151263</xdr:rowOff>
    </xdr:from>
    <xdr:to>
      <xdr:col>23</xdr:col>
      <xdr:colOff>606425</xdr:colOff>
      <xdr:row>31</xdr:row>
      <xdr:rowOff>151263</xdr:rowOff>
    </xdr:to>
    <xdr:cxnSp macro="">
      <xdr:nvCxnSpPr>
        <xdr:cNvPr id="493" name="直線コネクタ 492"/>
        <xdr:cNvCxnSpPr/>
      </xdr:nvCxnSpPr>
      <xdr:spPr>
        <a:xfrm>
          <a:off x="16230600" y="5466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85027</xdr:rowOff>
    </xdr:from>
    <xdr:to>
      <xdr:col>23</xdr:col>
      <xdr:colOff>517525</xdr:colOff>
      <xdr:row>39</xdr:row>
      <xdr:rowOff>40411</xdr:rowOff>
    </xdr:to>
    <xdr:cxnSp macro="">
      <xdr:nvCxnSpPr>
        <xdr:cNvPr id="494" name="直線コネクタ 493"/>
        <xdr:cNvCxnSpPr/>
      </xdr:nvCxnSpPr>
      <xdr:spPr>
        <a:xfrm flipV="1">
          <a:off x="15481300" y="6600127"/>
          <a:ext cx="838200" cy="126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109656</xdr:rowOff>
    </xdr:from>
    <xdr:ext cx="469744" cy="259045"/>
    <xdr:sp macro="" textlink="">
      <xdr:nvSpPr>
        <xdr:cNvPr id="495" name="災害復旧事業費平均値テキスト"/>
        <xdr:cNvSpPr txBox="1"/>
      </xdr:nvSpPr>
      <xdr:spPr>
        <a:xfrm>
          <a:off x="16370300" y="66247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1,778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131229</xdr:rowOff>
    </xdr:from>
    <xdr:to>
      <xdr:col>23</xdr:col>
      <xdr:colOff>568325</xdr:colOff>
      <xdr:row>39</xdr:row>
      <xdr:rowOff>61379</xdr:rowOff>
    </xdr:to>
    <xdr:sp macro="" textlink="">
      <xdr:nvSpPr>
        <xdr:cNvPr id="496" name="フローチャート : 判断 495"/>
        <xdr:cNvSpPr/>
      </xdr:nvSpPr>
      <xdr:spPr>
        <a:xfrm>
          <a:off x="16268700" y="664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40411</xdr:rowOff>
    </xdr:from>
    <xdr:to>
      <xdr:col>22</xdr:col>
      <xdr:colOff>365125</xdr:colOff>
      <xdr:row>39</xdr:row>
      <xdr:rowOff>44450</xdr:rowOff>
    </xdr:to>
    <xdr:cxnSp macro="">
      <xdr:nvCxnSpPr>
        <xdr:cNvPr id="497" name="直線コネクタ 496"/>
        <xdr:cNvCxnSpPr/>
      </xdr:nvCxnSpPr>
      <xdr:spPr>
        <a:xfrm flipV="1">
          <a:off x="14592300" y="6726961"/>
          <a:ext cx="889000" cy="4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92843</xdr:rowOff>
    </xdr:from>
    <xdr:to>
      <xdr:col>22</xdr:col>
      <xdr:colOff>415925</xdr:colOff>
      <xdr:row>39</xdr:row>
      <xdr:rowOff>22993</xdr:rowOff>
    </xdr:to>
    <xdr:sp macro="" textlink="">
      <xdr:nvSpPr>
        <xdr:cNvPr id="498" name="フローチャート : 判断 497"/>
        <xdr:cNvSpPr/>
      </xdr:nvSpPr>
      <xdr:spPr>
        <a:xfrm>
          <a:off x="15430500" y="660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39520</xdr:rowOff>
    </xdr:from>
    <xdr:ext cx="469744" cy="259045"/>
    <xdr:sp macro="" textlink="">
      <xdr:nvSpPr>
        <xdr:cNvPr id="499" name="テキスト ボックス 498"/>
        <xdr:cNvSpPr txBox="1"/>
      </xdr:nvSpPr>
      <xdr:spPr>
        <a:xfrm>
          <a:off x="15246427" y="6383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3,793</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44450</xdr:rowOff>
    </xdr:from>
    <xdr:to>
      <xdr:col>21</xdr:col>
      <xdr:colOff>161925</xdr:colOff>
      <xdr:row>39</xdr:row>
      <xdr:rowOff>44450</xdr:rowOff>
    </xdr:to>
    <xdr:cxnSp macro="">
      <xdr:nvCxnSpPr>
        <xdr:cNvPr id="500" name="直線コネクタ 499"/>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114256</xdr:rowOff>
    </xdr:from>
    <xdr:to>
      <xdr:col>21</xdr:col>
      <xdr:colOff>212725</xdr:colOff>
      <xdr:row>39</xdr:row>
      <xdr:rowOff>44406</xdr:rowOff>
    </xdr:to>
    <xdr:sp macro="" textlink="">
      <xdr:nvSpPr>
        <xdr:cNvPr id="501" name="フローチャート : 判断 500"/>
        <xdr:cNvSpPr/>
      </xdr:nvSpPr>
      <xdr:spPr>
        <a:xfrm>
          <a:off x="14541500" y="662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60932</xdr:rowOff>
    </xdr:from>
    <xdr:ext cx="469744" cy="259045"/>
    <xdr:sp macro="" textlink="">
      <xdr:nvSpPr>
        <xdr:cNvPr id="502" name="テキスト ボックス 501"/>
        <xdr:cNvSpPr txBox="1"/>
      </xdr:nvSpPr>
      <xdr:spPr>
        <a:xfrm>
          <a:off x="14357427" y="6404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2,669</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26905</xdr:rowOff>
    </xdr:from>
    <xdr:to>
      <xdr:col>19</xdr:col>
      <xdr:colOff>644525</xdr:colOff>
      <xdr:row>39</xdr:row>
      <xdr:rowOff>44450</xdr:rowOff>
    </xdr:to>
    <xdr:cxnSp macro="">
      <xdr:nvCxnSpPr>
        <xdr:cNvPr id="503" name="直線コネクタ 502"/>
        <xdr:cNvCxnSpPr/>
      </xdr:nvCxnSpPr>
      <xdr:spPr>
        <a:xfrm>
          <a:off x="12814300" y="6713455"/>
          <a:ext cx="889000" cy="17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117456</xdr:rowOff>
    </xdr:from>
    <xdr:to>
      <xdr:col>20</xdr:col>
      <xdr:colOff>9525</xdr:colOff>
      <xdr:row>39</xdr:row>
      <xdr:rowOff>47606</xdr:rowOff>
    </xdr:to>
    <xdr:sp macro="" textlink="">
      <xdr:nvSpPr>
        <xdr:cNvPr id="504" name="フローチャート : 判断 503"/>
        <xdr:cNvSpPr/>
      </xdr:nvSpPr>
      <xdr:spPr>
        <a:xfrm>
          <a:off x="13652500" y="6632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64133</xdr:rowOff>
    </xdr:from>
    <xdr:ext cx="469744" cy="259045"/>
    <xdr:sp macro="" textlink="">
      <xdr:nvSpPr>
        <xdr:cNvPr id="505" name="テキスト ボックス 504"/>
        <xdr:cNvSpPr txBox="1"/>
      </xdr:nvSpPr>
      <xdr:spPr>
        <a:xfrm>
          <a:off x="13468427" y="6407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2,501</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75108</xdr:rowOff>
    </xdr:from>
    <xdr:to>
      <xdr:col>18</xdr:col>
      <xdr:colOff>492125</xdr:colOff>
      <xdr:row>39</xdr:row>
      <xdr:rowOff>5258</xdr:rowOff>
    </xdr:to>
    <xdr:sp macro="" textlink="">
      <xdr:nvSpPr>
        <xdr:cNvPr id="506" name="フローチャート : 判断 505"/>
        <xdr:cNvSpPr/>
      </xdr:nvSpPr>
      <xdr:spPr>
        <a:xfrm>
          <a:off x="12763500" y="659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21785</xdr:rowOff>
    </xdr:from>
    <xdr:ext cx="469744" cy="259045"/>
    <xdr:sp macro="" textlink="">
      <xdr:nvSpPr>
        <xdr:cNvPr id="507" name="テキスト ボックス 506"/>
        <xdr:cNvSpPr txBox="1"/>
      </xdr:nvSpPr>
      <xdr:spPr>
        <a:xfrm>
          <a:off x="12579427" y="6365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8" name="テキスト ボックス 50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9" name="テキスト ボックス 50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0" name="テキスト ボックス 50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1" name="テキスト ボックス 51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2" name="テキスト ボックス 51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34227</xdr:rowOff>
    </xdr:from>
    <xdr:to>
      <xdr:col>23</xdr:col>
      <xdr:colOff>568325</xdr:colOff>
      <xdr:row>38</xdr:row>
      <xdr:rowOff>135827</xdr:rowOff>
    </xdr:to>
    <xdr:sp macro="" textlink="">
      <xdr:nvSpPr>
        <xdr:cNvPr id="513" name="円/楕円 512"/>
        <xdr:cNvSpPr/>
      </xdr:nvSpPr>
      <xdr:spPr>
        <a:xfrm>
          <a:off x="16268700" y="6549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57104</xdr:rowOff>
    </xdr:from>
    <xdr:ext cx="469744" cy="259045"/>
    <xdr:sp macro="" textlink="">
      <xdr:nvSpPr>
        <xdr:cNvPr id="514" name="災害復旧事業費該当値テキスト"/>
        <xdr:cNvSpPr txBox="1"/>
      </xdr:nvSpPr>
      <xdr:spPr>
        <a:xfrm>
          <a:off x="16370300" y="6400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6,870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161061</xdr:rowOff>
    </xdr:from>
    <xdr:to>
      <xdr:col>22</xdr:col>
      <xdr:colOff>415925</xdr:colOff>
      <xdr:row>39</xdr:row>
      <xdr:rowOff>91211</xdr:rowOff>
    </xdr:to>
    <xdr:sp macro="" textlink="">
      <xdr:nvSpPr>
        <xdr:cNvPr id="515" name="円/楕円 514"/>
        <xdr:cNvSpPr/>
      </xdr:nvSpPr>
      <xdr:spPr>
        <a:xfrm>
          <a:off x="15430500" y="667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82338</xdr:rowOff>
    </xdr:from>
    <xdr:ext cx="378565" cy="259045"/>
    <xdr:sp macro="" textlink="">
      <xdr:nvSpPr>
        <xdr:cNvPr id="516" name="テキスト ボックス 515"/>
        <xdr:cNvSpPr txBox="1"/>
      </xdr:nvSpPr>
      <xdr:spPr>
        <a:xfrm>
          <a:off x="15292017" y="67688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17" name="円/楕円 516"/>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18" name="テキスト ボックス 517"/>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19" name="円/楕円 518"/>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20" name="テキスト ボックス 519"/>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147555</xdr:rowOff>
    </xdr:from>
    <xdr:to>
      <xdr:col>18</xdr:col>
      <xdr:colOff>492125</xdr:colOff>
      <xdr:row>39</xdr:row>
      <xdr:rowOff>77705</xdr:rowOff>
    </xdr:to>
    <xdr:sp macro="" textlink="">
      <xdr:nvSpPr>
        <xdr:cNvPr id="521" name="円/楕円 520"/>
        <xdr:cNvSpPr/>
      </xdr:nvSpPr>
      <xdr:spPr>
        <a:xfrm>
          <a:off x="12763500" y="6662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68832</xdr:rowOff>
    </xdr:from>
    <xdr:ext cx="378565" cy="259045"/>
    <xdr:sp macro="" textlink="">
      <xdr:nvSpPr>
        <xdr:cNvPr id="522" name="テキスト ボックス 521"/>
        <xdr:cNvSpPr txBox="1"/>
      </xdr:nvSpPr>
      <xdr:spPr>
        <a:xfrm>
          <a:off x="12625017" y="67553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3" name="正方形/長方形 52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4" name="正方形/長方形 52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5" name="正方形/長方形 52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6" name="正方形/長方形 52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7" name="正方形/長方形 52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8" name="正方形/長方形 52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9" name="正方形/長方形 52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0" name="正方形/長方形 52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1" name="テキスト ボックス 53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2" name="直線コネクタ 53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3" name="直線コネクタ 53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4" name="テキスト ボックス 53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5" name="直線コネクタ 53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6" name="テキスト ボックス 53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8" name="直線コネクタ 53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0" name="直線コネクタ 53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2" name="直線コネクタ 54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3" name="直線コネクタ 54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5" name="フローチャート : 判断 54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6" name="直線コネクタ 54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7" name="フローチャート : 判断 54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8" name="テキスト ボックス 547"/>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9" name="直線コネクタ 54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0" name="フローチャート : 判断 54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1" name="テキスト ボックス 550"/>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2" name="直線コネクタ 55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3" name="フローチャート : 判断 55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4" name="テキスト ボックス 553"/>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5" name="フローチャート : 判断 55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6" name="テキスト ボックス 555"/>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7" name="テキスト ボックス 55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8" name="テキスト ボックス 55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9" name="テキスト ボックス 55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0" name="テキスト ボックス 55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1" name="テキスト ボックス 56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2" name="円/楕円 56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4" name="円/楕円 56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5" name="テキスト ボックス 564"/>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6" name="円/楕円 56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7" name="テキスト ボックス 566"/>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8" name="円/楕円 56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9" name="テキスト ボックス 568"/>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0" name="円/楕円 56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1" name="テキスト ボックス 570"/>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2" name="正方形/長方形 57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3" name="正方形/長方形 57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4" name="正方形/長方形 57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5" name="正方形/長方形 57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6" name="正方形/長方形 57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7" name="正方形/長方形 57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8" name="正方形/長方形 57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61,968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9" name="正方形/長方形 57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0" name="テキスト ボックス 57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1" name="直線コネクタ 58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2" name="直線コネクタ 58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3" name="テキスト ボックス 58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4" name="直線コネクタ 58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5" name="テキスト ボックス 584"/>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6" name="直線コネクタ 58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7" name="テキスト ボックス 586"/>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8" name="直線コネクタ 58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89" name="テキスト ボックス 588"/>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0" name="直線コネクタ 58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591" name="テキスト ボックス 590"/>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2" name="直線コネクタ 59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3" name="テキスト ボックス 59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4" name="直線コネクタ 59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5" name="テキスト ボックス 59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50426</xdr:rowOff>
    </xdr:from>
    <xdr:to>
      <xdr:col>23</xdr:col>
      <xdr:colOff>516889</xdr:colOff>
      <xdr:row>78</xdr:row>
      <xdr:rowOff>106139</xdr:rowOff>
    </xdr:to>
    <xdr:cxnSp macro="">
      <xdr:nvCxnSpPr>
        <xdr:cNvPr id="597" name="直線コネクタ 596"/>
        <xdr:cNvCxnSpPr/>
      </xdr:nvCxnSpPr>
      <xdr:spPr>
        <a:xfrm flipV="1">
          <a:off x="16317595" y="12223376"/>
          <a:ext cx="1269" cy="1255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109966</xdr:rowOff>
    </xdr:from>
    <xdr:ext cx="534377" cy="259045"/>
    <xdr:sp macro="" textlink="">
      <xdr:nvSpPr>
        <xdr:cNvPr id="598" name="公債費最小値テキスト"/>
        <xdr:cNvSpPr txBox="1"/>
      </xdr:nvSpPr>
      <xdr:spPr>
        <a:xfrm>
          <a:off x="16370300" y="13483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15,083</a:t>
          </a:r>
          <a:endParaRPr kumimoji="1" lang="ja-JP" altLang="en-US" sz="1000" b="1">
            <a:latin typeface="ＭＳ Ｐゴシック"/>
          </a:endParaRPr>
        </a:p>
      </xdr:txBody>
    </xdr:sp>
    <xdr:clientData/>
  </xdr:oneCellAnchor>
  <xdr:twoCellAnchor>
    <xdr:from>
      <xdr:col>23</xdr:col>
      <xdr:colOff>428625</xdr:colOff>
      <xdr:row>78</xdr:row>
      <xdr:rowOff>106139</xdr:rowOff>
    </xdr:from>
    <xdr:to>
      <xdr:col>23</xdr:col>
      <xdr:colOff>606425</xdr:colOff>
      <xdr:row>78</xdr:row>
      <xdr:rowOff>106139</xdr:rowOff>
    </xdr:to>
    <xdr:cxnSp macro="">
      <xdr:nvCxnSpPr>
        <xdr:cNvPr id="599" name="直線コネクタ 598"/>
        <xdr:cNvCxnSpPr/>
      </xdr:nvCxnSpPr>
      <xdr:spPr>
        <a:xfrm>
          <a:off x="16230600" y="13479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168553</xdr:rowOff>
    </xdr:from>
    <xdr:ext cx="599010" cy="259045"/>
    <xdr:sp macro="" textlink="">
      <xdr:nvSpPr>
        <xdr:cNvPr id="600" name="公債費最大値テキスト"/>
        <xdr:cNvSpPr txBox="1"/>
      </xdr:nvSpPr>
      <xdr:spPr>
        <a:xfrm>
          <a:off x="16370300" y="11998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130,451</a:t>
          </a:r>
          <a:endParaRPr kumimoji="1" lang="ja-JP" altLang="en-US" sz="1000" b="1">
            <a:latin typeface="ＭＳ Ｐゴシック"/>
          </a:endParaRPr>
        </a:p>
      </xdr:txBody>
    </xdr:sp>
    <xdr:clientData/>
  </xdr:oneCellAnchor>
  <xdr:twoCellAnchor>
    <xdr:from>
      <xdr:col>23</xdr:col>
      <xdr:colOff>428625</xdr:colOff>
      <xdr:row>71</xdr:row>
      <xdr:rowOff>50426</xdr:rowOff>
    </xdr:from>
    <xdr:to>
      <xdr:col>23</xdr:col>
      <xdr:colOff>606425</xdr:colOff>
      <xdr:row>71</xdr:row>
      <xdr:rowOff>50426</xdr:rowOff>
    </xdr:to>
    <xdr:cxnSp macro="">
      <xdr:nvCxnSpPr>
        <xdr:cNvPr id="601" name="直線コネクタ 600"/>
        <xdr:cNvCxnSpPr/>
      </xdr:nvCxnSpPr>
      <xdr:spPr>
        <a:xfrm>
          <a:off x="16230600" y="1222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74</xdr:row>
      <xdr:rowOff>148245</xdr:rowOff>
    </xdr:from>
    <xdr:to>
      <xdr:col>23</xdr:col>
      <xdr:colOff>517525</xdr:colOff>
      <xdr:row>75</xdr:row>
      <xdr:rowOff>21296</xdr:rowOff>
    </xdr:to>
    <xdr:cxnSp macro="">
      <xdr:nvCxnSpPr>
        <xdr:cNvPr id="602" name="直線コネクタ 601"/>
        <xdr:cNvCxnSpPr/>
      </xdr:nvCxnSpPr>
      <xdr:spPr>
        <a:xfrm flipV="1">
          <a:off x="15481300" y="12835545"/>
          <a:ext cx="838200" cy="44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23827</xdr:rowOff>
    </xdr:from>
    <xdr:ext cx="534377" cy="259045"/>
    <xdr:sp macro="" textlink="">
      <xdr:nvSpPr>
        <xdr:cNvPr id="603" name="公債費平均値テキスト"/>
        <xdr:cNvSpPr txBox="1"/>
      </xdr:nvSpPr>
      <xdr:spPr>
        <a:xfrm>
          <a:off x="16370300" y="13225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31,746</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45400</xdr:rowOff>
    </xdr:from>
    <xdr:to>
      <xdr:col>23</xdr:col>
      <xdr:colOff>568325</xdr:colOff>
      <xdr:row>77</xdr:row>
      <xdr:rowOff>147000</xdr:rowOff>
    </xdr:to>
    <xdr:sp macro="" textlink="">
      <xdr:nvSpPr>
        <xdr:cNvPr id="604" name="フローチャート : 判断 603"/>
        <xdr:cNvSpPr/>
      </xdr:nvSpPr>
      <xdr:spPr>
        <a:xfrm>
          <a:off x="16268700" y="13247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4</xdr:rowOff>
    </xdr:from>
    <xdr:to>
      <xdr:col>22</xdr:col>
      <xdr:colOff>365125</xdr:colOff>
      <xdr:row>75</xdr:row>
      <xdr:rowOff>21296</xdr:rowOff>
    </xdr:to>
    <xdr:cxnSp macro="">
      <xdr:nvCxnSpPr>
        <xdr:cNvPr id="605" name="直線コネクタ 604"/>
        <xdr:cNvCxnSpPr/>
      </xdr:nvCxnSpPr>
      <xdr:spPr>
        <a:xfrm>
          <a:off x="14592300" y="12858754"/>
          <a:ext cx="889000" cy="21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63906</xdr:rowOff>
    </xdr:from>
    <xdr:to>
      <xdr:col>22</xdr:col>
      <xdr:colOff>415925</xdr:colOff>
      <xdr:row>74</xdr:row>
      <xdr:rowOff>165506</xdr:rowOff>
    </xdr:to>
    <xdr:sp macro="" textlink="">
      <xdr:nvSpPr>
        <xdr:cNvPr id="606" name="フローチャート : 判断 605"/>
        <xdr:cNvSpPr/>
      </xdr:nvSpPr>
      <xdr:spPr>
        <a:xfrm>
          <a:off x="15430500" y="12751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10583</xdr:rowOff>
    </xdr:from>
    <xdr:ext cx="534377" cy="259045"/>
    <xdr:sp macro="" textlink="">
      <xdr:nvSpPr>
        <xdr:cNvPr id="607" name="テキスト ボックス 606"/>
        <xdr:cNvSpPr txBox="1"/>
      </xdr:nvSpPr>
      <xdr:spPr>
        <a:xfrm>
          <a:off x="15214111" y="12526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77,296</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70489</xdr:rowOff>
    </xdr:from>
    <xdr:to>
      <xdr:col>21</xdr:col>
      <xdr:colOff>161925</xdr:colOff>
      <xdr:row>75</xdr:row>
      <xdr:rowOff>4</xdr:rowOff>
    </xdr:to>
    <xdr:cxnSp macro="">
      <xdr:nvCxnSpPr>
        <xdr:cNvPr id="608" name="直線コネクタ 607"/>
        <xdr:cNvCxnSpPr/>
      </xdr:nvCxnSpPr>
      <xdr:spPr>
        <a:xfrm>
          <a:off x="13703300" y="12757789"/>
          <a:ext cx="889000" cy="100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74</xdr:row>
      <xdr:rowOff>123723</xdr:rowOff>
    </xdr:from>
    <xdr:to>
      <xdr:col>21</xdr:col>
      <xdr:colOff>212725</xdr:colOff>
      <xdr:row>75</xdr:row>
      <xdr:rowOff>53873</xdr:rowOff>
    </xdr:to>
    <xdr:sp macro="" textlink="">
      <xdr:nvSpPr>
        <xdr:cNvPr id="609" name="フローチャート : 判断 608"/>
        <xdr:cNvSpPr/>
      </xdr:nvSpPr>
      <xdr:spPr>
        <a:xfrm>
          <a:off x="14541500" y="12811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45000</xdr:rowOff>
    </xdr:from>
    <xdr:ext cx="534377" cy="259045"/>
    <xdr:sp macro="" textlink="">
      <xdr:nvSpPr>
        <xdr:cNvPr id="610" name="テキスト ボックス 609"/>
        <xdr:cNvSpPr txBox="1"/>
      </xdr:nvSpPr>
      <xdr:spPr>
        <a:xfrm>
          <a:off x="14325111" y="12903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71,801</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70489</xdr:rowOff>
    </xdr:from>
    <xdr:to>
      <xdr:col>19</xdr:col>
      <xdr:colOff>644525</xdr:colOff>
      <xdr:row>74</xdr:row>
      <xdr:rowOff>78751</xdr:rowOff>
    </xdr:to>
    <xdr:cxnSp macro="">
      <xdr:nvCxnSpPr>
        <xdr:cNvPr id="611" name="直線コネクタ 610"/>
        <xdr:cNvCxnSpPr/>
      </xdr:nvCxnSpPr>
      <xdr:spPr>
        <a:xfrm flipV="1">
          <a:off x="12814300" y="12757789"/>
          <a:ext cx="889000" cy="8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88747</xdr:rowOff>
    </xdr:from>
    <xdr:to>
      <xdr:col>20</xdr:col>
      <xdr:colOff>9525</xdr:colOff>
      <xdr:row>75</xdr:row>
      <xdr:rowOff>18897</xdr:rowOff>
    </xdr:to>
    <xdr:sp macro="" textlink="">
      <xdr:nvSpPr>
        <xdr:cNvPr id="612" name="フローチャート : 判断 611"/>
        <xdr:cNvSpPr/>
      </xdr:nvSpPr>
      <xdr:spPr>
        <a:xfrm>
          <a:off x="13652500" y="1277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10024</xdr:rowOff>
    </xdr:from>
    <xdr:ext cx="534377" cy="259045"/>
    <xdr:sp macro="" textlink="">
      <xdr:nvSpPr>
        <xdr:cNvPr id="613" name="テキスト ボックス 612"/>
        <xdr:cNvSpPr txBox="1"/>
      </xdr:nvSpPr>
      <xdr:spPr>
        <a:xfrm>
          <a:off x="13436111" y="1286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75,014</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70917</xdr:rowOff>
    </xdr:from>
    <xdr:to>
      <xdr:col>18</xdr:col>
      <xdr:colOff>492125</xdr:colOff>
      <xdr:row>75</xdr:row>
      <xdr:rowOff>1067</xdr:rowOff>
    </xdr:to>
    <xdr:sp macro="" textlink="">
      <xdr:nvSpPr>
        <xdr:cNvPr id="614" name="フローチャート : 判断 613"/>
        <xdr:cNvSpPr/>
      </xdr:nvSpPr>
      <xdr:spPr>
        <a:xfrm>
          <a:off x="12763500" y="12758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163644</xdr:rowOff>
    </xdr:from>
    <xdr:ext cx="534377" cy="259045"/>
    <xdr:sp macro="" textlink="">
      <xdr:nvSpPr>
        <xdr:cNvPr id="615" name="テキスト ボックス 614"/>
        <xdr:cNvSpPr txBox="1"/>
      </xdr:nvSpPr>
      <xdr:spPr>
        <a:xfrm>
          <a:off x="12547111" y="12850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76,652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6" name="テキスト ボックス 61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7" name="テキスト ボックス 61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8" name="テキスト ボックス 61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9" name="テキスト ボックス 61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0" name="テキスト ボックス 61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74</xdr:row>
      <xdr:rowOff>97445</xdr:rowOff>
    </xdr:from>
    <xdr:to>
      <xdr:col>23</xdr:col>
      <xdr:colOff>568325</xdr:colOff>
      <xdr:row>75</xdr:row>
      <xdr:rowOff>27595</xdr:rowOff>
    </xdr:to>
    <xdr:sp macro="" textlink="">
      <xdr:nvSpPr>
        <xdr:cNvPr id="621" name="円/楕円 620"/>
        <xdr:cNvSpPr/>
      </xdr:nvSpPr>
      <xdr:spPr>
        <a:xfrm>
          <a:off x="16268700" y="1278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73</xdr:row>
      <xdr:rowOff>120322</xdr:rowOff>
    </xdr:from>
    <xdr:ext cx="534377" cy="259045"/>
    <xdr:sp macro="" textlink="">
      <xdr:nvSpPr>
        <xdr:cNvPr id="622" name="公債費該当値テキスト"/>
        <xdr:cNvSpPr txBox="1"/>
      </xdr:nvSpPr>
      <xdr:spPr>
        <a:xfrm>
          <a:off x="16370300" y="12636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74,215</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141946</xdr:rowOff>
    </xdr:from>
    <xdr:to>
      <xdr:col>22</xdr:col>
      <xdr:colOff>415925</xdr:colOff>
      <xdr:row>75</xdr:row>
      <xdr:rowOff>72096</xdr:rowOff>
    </xdr:to>
    <xdr:sp macro="" textlink="">
      <xdr:nvSpPr>
        <xdr:cNvPr id="623" name="円/楕円 622"/>
        <xdr:cNvSpPr/>
      </xdr:nvSpPr>
      <xdr:spPr>
        <a:xfrm>
          <a:off x="15430500" y="12829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63223</xdr:rowOff>
    </xdr:from>
    <xdr:ext cx="534377" cy="259045"/>
    <xdr:sp macro="" textlink="">
      <xdr:nvSpPr>
        <xdr:cNvPr id="624" name="テキスト ボックス 623"/>
        <xdr:cNvSpPr txBox="1"/>
      </xdr:nvSpPr>
      <xdr:spPr>
        <a:xfrm>
          <a:off x="15214111" y="12921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70,127</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120654</xdr:rowOff>
    </xdr:from>
    <xdr:to>
      <xdr:col>21</xdr:col>
      <xdr:colOff>212725</xdr:colOff>
      <xdr:row>75</xdr:row>
      <xdr:rowOff>50804</xdr:rowOff>
    </xdr:to>
    <xdr:sp macro="" textlink="">
      <xdr:nvSpPr>
        <xdr:cNvPr id="625" name="円/楕円 624"/>
        <xdr:cNvSpPr/>
      </xdr:nvSpPr>
      <xdr:spPr>
        <a:xfrm>
          <a:off x="14541500" y="12807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67331</xdr:rowOff>
    </xdr:from>
    <xdr:ext cx="534377" cy="259045"/>
    <xdr:sp macro="" textlink="">
      <xdr:nvSpPr>
        <xdr:cNvPr id="626" name="テキスト ボックス 625"/>
        <xdr:cNvSpPr txBox="1"/>
      </xdr:nvSpPr>
      <xdr:spPr>
        <a:xfrm>
          <a:off x="14325111" y="12583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72,083</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19689</xdr:rowOff>
    </xdr:from>
    <xdr:to>
      <xdr:col>20</xdr:col>
      <xdr:colOff>9525</xdr:colOff>
      <xdr:row>74</xdr:row>
      <xdr:rowOff>121289</xdr:rowOff>
    </xdr:to>
    <xdr:sp macro="" textlink="">
      <xdr:nvSpPr>
        <xdr:cNvPr id="627" name="円/楕円 626"/>
        <xdr:cNvSpPr/>
      </xdr:nvSpPr>
      <xdr:spPr>
        <a:xfrm>
          <a:off x="13652500" y="12706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72</xdr:row>
      <xdr:rowOff>137816</xdr:rowOff>
    </xdr:from>
    <xdr:ext cx="534377" cy="259045"/>
    <xdr:sp macro="" textlink="">
      <xdr:nvSpPr>
        <xdr:cNvPr id="628" name="テキスト ボックス 627"/>
        <xdr:cNvSpPr txBox="1"/>
      </xdr:nvSpPr>
      <xdr:spPr>
        <a:xfrm>
          <a:off x="13436111" y="12482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81,358</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27951</xdr:rowOff>
    </xdr:from>
    <xdr:to>
      <xdr:col>18</xdr:col>
      <xdr:colOff>492125</xdr:colOff>
      <xdr:row>74</xdr:row>
      <xdr:rowOff>129551</xdr:rowOff>
    </xdr:to>
    <xdr:sp macro="" textlink="">
      <xdr:nvSpPr>
        <xdr:cNvPr id="629" name="円/楕円 628"/>
        <xdr:cNvSpPr/>
      </xdr:nvSpPr>
      <xdr:spPr>
        <a:xfrm>
          <a:off x="12763500" y="12715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72</xdr:row>
      <xdr:rowOff>146078</xdr:rowOff>
    </xdr:from>
    <xdr:ext cx="534377" cy="259045"/>
    <xdr:sp macro="" textlink="">
      <xdr:nvSpPr>
        <xdr:cNvPr id="630" name="テキスト ボックス 629"/>
        <xdr:cNvSpPr txBox="1"/>
      </xdr:nvSpPr>
      <xdr:spPr>
        <a:xfrm>
          <a:off x="12547111" y="12490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80,599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1" name="正方形/長方形 63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2" name="正方形/長方形 63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3" name="正方形/長方形 63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46/100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4" name="正方形/長方形 63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5" name="正方形/長方形 63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6" name="正方形/長方形 63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7" name="正方形/長方形 63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12,052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8" name="正方形/長方形 63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9" name="テキスト ボックス 63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0" name="直線コネクタ 63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1" name="直線コネクタ 64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2" name="テキスト ボックス 64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3" name="直線コネクタ 64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4" name="テキスト ボックス 64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5" name="直線コネクタ 64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6" name="テキスト ボックス 64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7" name="直線コネクタ 64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8" name="テキスト ボックス 64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9" name="直線コネクタ 64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0" name="テキスト ボックス 64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1" name="直線コネクタ 65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2" name="テキスト ボックス 65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20549</xdr:rowOff>
    </xdr:from>
    <xdr:to>
      <xdr:col>23</xdr:col>
      <xdr:colOff>516889</xdr:colOff>
      <xdr:row>99</xdr:row>
      <xdr:rowOff>43295</xdr:rowOff>
    </xdr:to>
    <xdr:cxnSp macro="">
      <xdr:nvCxnSpPr>
        <xdr:cNvPr id="654" name="直線コネクタ 653"/>
        <xdr:cNvCxnSpPr/>
      </xdr:nvCxnSpPr>
      <xdr:spPr>
        <a:xfrm flipV="1">
          <a:off x="16317595" y="15622499"/>
          <a:ext cx="1269" cy="13943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47122</xdr:rowOff>
    </xdr:from>
    <xdr:ext cx="313932" cy="259045"/>
    <xdr:sp macro="" textlink="">
      <xdr:nvSpPr>
        <xdr:cNvPr id="655" name="積立金最小値テキスト"/>
        <xdr:cNvSpPr txBox="1"/>
      </xdr:nvSpPr>
      <xdr:spPr>
        <a:xfrm>
          <a:off x="16370300" y="170206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23</xdr:col>
      <xdr:colOff>428625</xdr:colOff>
      <xdr:row>99</xdr:row>
      <xdr:rowOff>43295</xdr:rowOff>
    </xdr:from>
    <xdr:to>
      <xdr:col>23</xdr:col>
      <xdr:colOff>606425</xdr:colOff>
      <xdr:row>99</xdr:row>
      <xdr:rowOff>43295</xdr:rowOff>
    </xdr:to>
    <xdr:cxnSp macro="">
      <xdr:nvCxnSpPr>
        <xdr:cNvPr id="656" name="直線コネクタ 655"/>
        <xdr:cNvCxnSpPr/>
      </xdr:nvCxnSpPr>
      <xdr:spPr>
        <a:xfrm>
          <a:off x="16230600" y="17016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138676</xdr:rowOff>
    </xdr:from>
    <xdr:ext cx="599010" cy="259045"/>
    <xdr:sp macro="" textlink="">
      <xdr:nvSpPr>
        <xdr:cNvPr id="657" name="積立金最大値テキスト"/>
        <xdr:cNvSpPr txBox="1"/>
      </xdr:nvSpPr>
      <xdr:spPr>
        <a:xfrm>
          <a:off x="16370300" y="15397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109,882</a:t>
          </a:r>
          <a:endParaRPr kumimoji="1" lang="ja-JP" altLang="en-US" sz="1000" b="1">
            <a:latin typeface="ＭＳ Ｐゴシック"/>
          </a:endParaRPr>
        </a:p>
      </xdr:txBody>
    </xdr:sp>
    <xdr:clientData/>
  </xdr:oneCellAnchor>
  <xdr:twoCellAnchor>
    <xdr:from>
      <xdr:col>23</xdr:col>
      <xdr:colOff>428625</xdr:colOff>
      <xdr:row>91</xdr:row>
      <xdr:rowOff>20549</xdr:rowOff>
    </xdr:from>
    <xdr:to>
      <xdr:col>23</xdr:col>
      <xdr:colOff>606425</xdr:colOff>
      <xdr:row>91</xdr:row>
      <xdr:rowOff>20549</xdr:rowOff>
    </xdr:to>
    <xdr:cxnSp macro="">
      <xdr:nvCxnSpPr>
        <xdr:cNvPr id="658" name="直線コネクタ 657"/>
        <xdr:cNvCxnSpPr/>
      </xdr:nvCxnSpPr>
      <xdr:spPr>
        <a:xfrm>
          <a:off x="16230600" y="15622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86004</xdr:rowOff>
    </xdr:from>
    <xdr:to>
      <xdr:col>23</xdr:col>
      <xdr:colOff>517525</xdr:colOff>
      <xdr:row>99</xdr:row>
      <xdr:rowOff>4978</xdr:rowOff>
    </xdr:to>
    <xdr:cxnSp macro="">
      <xdr:nvCxnSpPr>
        <xdr:cNvPr id="659" name="直線コネクタ 658"/>
        <xdr:cNvCxnSpPr/>
      </xdr:nvCxnSpPr>
      <xdr:spPr>
        <a:xfrm flipV="1">
          <a:off x="15481300" y="16888104"/>
          <a:ext cx="838200" cy="90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9644</xdr:rowOff>
    </xdr:from>
    <xdr:ext cx="534377" cy="259045"/>
    <xdr:sp macro="" textlink="">
      <xdr:nvSpPr>
        <xdr:cNvPr id="660" name="積立金平均値テキスト"/>
        <xdr:cNvSpPr txBox="1"/>
      </xdr:nvSpPr>
      <xdr:spPr>
        <a:xfrm>
          <a:off x="16370300" y="16640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14,042</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158217</xdr:rowOff>
    </xdr:from>
    <xdr:to>
      <xdr:col>23</xdr:col>
      <xdr:colOff>568325</xdr:colOff>
      <xdr:row>98</xdr:row>
      <xdr:rowOff>88367</xdr:rowOff>
    </xdr:to>
    <xdr:sp macro="" textlink="">
      <xdr:nvSpPr>
        <xdr:cNvPr id="661" name="フローチャート : 判断 660"/>
        <xdr:cNvSpPr/>
      </xdr:nvSpPr>
      <xdr:spPr>
        <a:xfrm>
          <a:off x="16268700" y="1678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168021</xdr:rowOff>
    </xdr:from>
    <xdr:to>
      <xdr:col>22</xdr:col>
      <xdr:colOff>365125</xdr:colOff>
      <xdr:row>99</xdr:row>
      <xdr:rowOff>4978</xdr:rowOff>
    </xdr:to>
    <xdr:cxnSp macro="">
      <xdr:nvCxnSpPr>
        <xdr:cNvPr id="662" name="直線コネクタ 661"/>
        <xdr:cNvCxnSpPr/>
      </xdr:nvCxnSpPr>
      <xdr:spPr>
        <a:xfrm>
          <a:off x="14592300" y="16970121"/>
          <a:ext cx="889000" cy="8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102121</xdr:rowOff>
    </xdr:from>
    <xdr:to>
      <xdr:col>22</xdr:col>
      <xdr:colOff>415925</xdr:colOff>
      <xdr:row>97</xdr:row>
      <xdr:rowOff>32271</xdr:rowOff>
    </xdr:to>
    <xdr:sp macro="" textlink="">
      <xdr:nvSpPr>
        <xdr:cNvPr id="663" name="フローチャート : 判断 662"/>
        <xdr:cNvSpPr/>
      </xdr:nvSpPr>
      <xdr:spPr>
        <a:xfrm>
          <a:off x="15430500" y="1656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48798</xdr:rowOff>
    </xdr:from>
    <xdr:ext cx="534377" cy="259045"/>
    <xdr:sp macro="" textlink="">
      <xdr:nvSpPr>
        <xdr:cNvPr id="664" name="テキスト ボックス 663"/>
        <xdr:cNvSpPr txBox="1"/>
      </xdr:nvSpPr>
      <xdr:spPr>
        <a:xfrm>
          <a:off x="15214111" y="16336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31,959</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144577</xdr:rowOff>
    </xdr:from>
    <xdr:to>
      <xdr:col>21</xdr:col>
      <xdr:colOff>161925</xdr:colOff>
      <xdr:row>98</xdr:row>
      <xdr:rowOff>168021</xdr:rowOff>
    </xdr:to>
    <xdr:cxnSp macro="">
      <xdr:nvCxnSpPr>
        <xdr:cNvPr id="665" name="直線コネクタ 664"/>
        <xdr:cNvCxnSpPr/>
      </xdr:nvCxnSpPr>
      <xdr:spPr>
        <a:xfrm>
          <a:off x="13703300" y="16946677"/>
          <a:ext cx="889000" cy="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74930</xdr:rowOff>
    </xdr:from>
    <xdr:to>
      <xdr:col>21</xdr:col>
      <xdr:colOff>212725</xdr:colOff>
      <xdr:row>98</xdr:row>
      <xdr:rowOff>5080</xdr:rowOff>
    </xdr:to>
    <xdr:sp macro="" textlink="">
      <xdr:nvSpPr>
        <xdr:cNvPr id="666" name="フローチャート : 判断 665"/>
        <xdr:cNvSpPr/>
      </xdr:nvSpPr>
      <xdr:spPr>
        <a:xfrm>
          <a:off x="14541500" y="1670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21607</xdr:rowOff>
    </xdr:from>
    <xdr:ext cx="534377" cy="259045"/>
    <xdr:sp macro="" textlink="">
      <xdr:nvSpPr>
        <xdr:cNvPr id="667" name="テキスト ボックス 666"/>
        <xdr:cNvSpPr txBox="1"/>
      </xdr:nvSpPr>
      <xdr:spPr>
        <a:xfrm>
          <a:off x="14325111" y="16480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20,600</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144577</xdr:rowOff>
    </xdr:from>
    <xdr:to>
      <xdr:col>19</xdr:col>
      <xdr:colOff>644525</xdr:colOff>
      <xdr:row>98</xdr:row>
      <xdr:rowOff>166776</xdr:rowOff>
    </xdr:to>
    <xdr:cxnSp macro="">
      <xdr:nvCxnSpPr>
        <xdr:cNvPr id="668" name="直線コネクタ 667"/>
        <xdr:cNvCxnSpPr/>
      </xdr:nvCxnSpPr>
      <xdr:spPr>
        <a:xfrm flipV="1">
          <a:off x="12814300" y="16946677"/>
          <a:ext cx="889000" cy="22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61074</xdr:rowOff>
    </xdr:from>
    <xdr:to>
      <xdr:col>20</xdr:col>
      <xdr:colOff>9525</xdr:colOff>
      <xdr:row>97</xdr:row>
      <xdr:rowOff>162674</xdr:rowOff>
    </xdr:to>
    <xdr:sp macro="" textlink="">
      <xdr:nvSpPr>
        <xdr:cNvPr id="669" name="フローチャート : 判断 668"/>
        <xdr:cNvSpPr/>
      </xdr:nvSpPr>
      <xdr:spPr>
        <a:xfrm>
          <a:off x="13652500" y="16691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7751</xdr:rowOff>
    </xdr:from>
    <xdr:ext cx="534377" cy="259045"/>
    <xdr:sp macro="" textlink="">
      <xdr:nvSpPr>
        <xdr:cNvPr id="670" name="テキスト ボックス 669"/>
        <xdr:cNvSpPr txBox="1"/>
      </xdr:nvSpPr>
      <xdr:spPr>
        <a:xfrm>
          <a:off x="13436111" y="16466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21,691</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109689</xdr:rowOff>
    </xdr:from>
    <xdr:to>
      <xdr:col>18</xdr:col>
      <xdr:colOff>492125</xdr:colOff>
      <xdr:row>98</xdr:row>
      <xdr:rowOff>39839</xdr:rowOff>
    </xdr:to>
    <xdr:sp macro="" textlink="">
      <xdr:nvSpPr>
        <xdr:cNvPr id="671" name="フローチャート : 判断 670"/>
        <xdr:cNvSpPr/>
      </xdr:nvSpPr>
      <xdr:spPr>
        <a:xfrm>
          <a:off x="12763500" y="1674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56366</xdr:rowOff>
    </xdr:from>
    <xdr:ext cx="534377" cy="259045"/>
    <xdr:sp macro="" textlink="">
      <xdr:nvSpPr>
        <xdr:cNvPr id="672" name="テキスト ボックス 671"/>
        <xdr:cNvSpPr txBox="1"/>
      </xdr:nvSpPr>
      <xdr:spPr>
        <a:xfrm>
          <a:off x="12547111" y="16515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17,863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3" name="テキスト ボックス 67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4" name="テキスト ボックス 67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5" name="テキスト ボックス 67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6" name="テキスト ボックス 67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7" name="テキスト ボックス 67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35204</xdr:rowOff>
    </xdr:from>
    <xdr:to>
      <xdr:col>23</xdr:col>
      <xdr:colOff>568325</xdr:colOff>
      <xdr:row>98</xdr:row>
      <xdr:rowOff>136804</xdr:rowOff>
    </xdr:to>
    <xdr:sp macro="" textlink="">
      <xdr:nvSpPr>
        <xdr:cNvPr id="678" name="円/楕円 677"/>
        <xdr:cNvSpPr/>
      </xdr:nvSpPr>
      <xdr:spPr>
        <a:xfrm>
          <a:off x="16268700" y="16837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13631</xdr:rowOff>
    </xdr:from>
    <xdr:ext cx="534377" cy="259045"/>
    <xdr:sp macro="" textlink="">
      <xdr:nvSpPr>
        <xdr:cNvPr id="679" name="積立金該当値テキスト"/>
        <xdr:cNvSpPr txBox="1"/>
      </xdr:nvSpPr>
      <xdr:spPr>
        <a:xfrm>
          <a:off x="16370300" y="16815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10,228</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125628</xdr:rowOff>
    </xdr:from>
    <xdr:to>
      <xdr:col>22</xdr:col>
      <xdr:colOff>415925</xdr:colOff>
      <xdr:row>99</xdr:row>
      <xdr:rowOff>55778</xdr:rowOff>
    </xdr:to>
    <xdr:sp macro="" textlink="">
      <xdr:nvSpPr>
        <xdr:cNvPr id="680" name="円/楕円 679"/>
        <xdr:cNvSpPr/>
      </xdr:nvSpPr>
      <xdr:spPr>
        <a:xfrm>
          <a:off x="15430500" y="1692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46905</xdr:rowOff>
    </xdr:from>
    <xdr:ext cx="469744" cy="259045"/>
    <xdr:sp macro="" textlink="">
      <xdr:nvSpPr>
        <xdr:cNvPr id="681" name="テキスト ボックス 680"/>
        <xdr:cNvSpPr txBox="1"/>
      </xdr:nvSpPr>
      <xdr:spPr>
        <a:xfrm>
          <a:off x="15246427" y="17020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3,108</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117221</xdr:rowOff>
    </xdr:from>
    <xdr:to>
      <xdr:col>21</xdr:col>
      <xdr:colOff>212725</xdr:colOff>
      <xdr:row>99</xdr:row>
      <xdr:rowOff>47371</xdr:rowOff>
    </xdr:to>
    <xdr:sp macro="" textlink="">
      <xdr:nvSpPr>
        <xdr:cNvPr id="682" name="円/楕円 681"/>
        <xdr:cNvSpPr/>
      </xdr:nvSpPr>
      <xdr:spPr>
        <a:xfrm>
          <a:off x="14541500" y="1691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38498</xdr:rowOff>
    </xdr:from>
    <xdr:ext cx="469744" cy="259045"/>
    <xdr:sp macro="" textlink="">
      <xdr:nvSpPr>
        <xdr:cNvPr id="683" name="テキスト ボックス 682"/>
        <xdr:cNvSpPr txBox="1"/>
      </xdr:nvSpPr>
      <xdr:spPr>
        <a:xfrm>
          <a:off x="14357427" y="17012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3,770</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93777</xdr:rowOff>
    </xdr:from>
    <xdr:to>
      <xdr:col>20</xdr:col>
      <xdr:colOff>9525</xdr:colOff>
      <xdr:row>99</xdr:row>
      <xdr:rowOff>23927</xdr:rowOff>
    </xdr:to>
    <xdr:sp macro="" textlink="">
      <xdr:nvSpPr>
        <xdr:cNvPr id="684" name="円/楕円 683"/>
        <xdr:cNvSpPr/>
      </xdr:nvSpPr>
      <xdr:spPr>
        <a:xfrm>
          <a:off x="13652500" y="16895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15054</xdr:rowOff>
    </xdr:from>
    <xdr:ext cx="469744" cy="259045"/>
    <xdr:sp macro="" textlink="">
      <xdr:nvSpPr>
        <xdr:cNvPr id="685" name="テキスト ボックス 684"/>
        <xdr:cNvSpPr txBox="1"/>
      </xdr:nvSpPr>
      <xdr:spPr>
        <a:xfrm>
          <a:off x="13468427" y="16988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5,616</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115976</xdr:rowOff>
    </xdr:from>
    <xdr:to>
      <xdr:col>18</xdr:col>
      <xdr:colOff>492125</xdr:colOff>
      <xdr:row>99</xdr:row>
      <xdr:rowOff>46126</xdr:rowOff>
    </xdr:to>
    <xdr:sp macro="" textlink="">
      <xdr:nvSpPr>
        <xdr:cNvPr id="686" name="円/楕円 685"/>
        <xdr:cNvSpPr/>
      </xdr:nvSpPr>
      <xdr:spPr>
        <a:xfrm>
          <a:off x="12763500" y="1691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37253</xdr:rowOff>
    </xdr:from>
    <xdr:ext cx="469744" cy="259045"/>
    <xdr:sp macro="" textlink="">
      <xdr:nvSpPr>
        <xdr:cNvPr id="687" name="テキスト ボックス 686"/>
        <xdr:cNvSpPr txBox="1"/>
      </xdr:nvSpPr>
      <xdr:spPr>
        <a:xfrm>
          <a:off x="12579427" y="17010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8" name="正方形/長方形 68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9" name="正方形/長方形 68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0" name="正方形/長方形 68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9/100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1" name="正方形/長方形 69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2" name="正方形/長方形 69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3" name="正方形/長方形 69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4" name="正方形/長方形 69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5" name="正方形/長方形 69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6" name="テキスト ボックス 69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7" name="直線コネクタ 69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8" name="直線コネクタ 69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9" name="テキスト ボックス 69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0" name="直線コネクタ 69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1" name="テキスト ボックス 700"/>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2" name="直線コネクタ 70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3" name="テキスト ボックス 702"/>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4" name="直線コネクタ 70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5" name="テキスト ボックス 704"/>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6" name="直線コネクタ 70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7" name="テキスト ボックス 706"/>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8" name="直線コネクタ 70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9" name="テキスト ボックス 708"/>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0" name="直線コネクタ 70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1" name="テキスト ボックス 71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48804</xdr:rowOff>
    </xdr:from>
    <xdr:to>
      <xdr:col>32</xdr:col>
      <xdr:colOff>186689</xdr:colOff>
      <xdr:row>39</xdr:row>
      <xdr:rowOff>98878</xdr:rowOff>
    </xdr:to>
    <xdr:cxnSp macro="">
      <xdr:nvCxnSpPr>
        <xdr:cNvPr id="713" name="直線コネクタ 712"/>
        <xdr:cNvCxnSpPr/>
      </xdr:nvCxnSpPr>
      <xdr:spPr>
        <a:xfrm flipV="1">
          <a:off x="22159595" y="5192304"/>
          <a:ext cx="1269" cy="1593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4"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5" name="直線コネクタ 71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166931</xdr:rowOff>
    </xdr:from>
    <xdr:ext cx="534377" cy="259045"/>
    <xdr:sp macro="" textlink="">
      <xdr:nvSpPr>
        <xdr:cNvPr id="716" name="投資及び出資金最大値テキスト"/>
        <xdr:cNvSpPr txBox="1"/>
      </xdr:nvSpPr>
      <xdr:spPr>
        <a:xfrm>
          <a:off x="22212300" y="4967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14,635</a:t>
          </a:r>
          <a:endParaRPr kumimoji="1" lang="ja-JP" altLang="en-US" sz="1000" b="1">
            <a:latin typeface="ＭＳ Ｐゴシック"/>
          </a:endParaRPr>
        </a:p>
      </xdr:txBody>
    </xdr:sp>
    <xdr:clientData/>
  </xdr:oneCellAnchor>
  <xdr:twoCellAnchor>
    <xdr:from>
      <xdr:col>32</xdr:col>
      <xdr:colOff>98425</xdr:colOff>
      <xdr:row>30</xdr:row>
      <xdr:rowOff>48804</xdr:rowOff>
    </xdr:from>
    <xdr:to>
      <xdr:col>32</xdr:col>
      <xdr:colOff>276225</xdr:colOff>
      <xdr:row>30</xdr:row>
      <xdr:rowOff>48804</xdr:rowOff>
    </xdr:to>
    <xdr:cxnSp macro="">
      <xdr:nvCxnSpPr>
        <xdr:cNvPr id="717" name="直線コネクタ 716"/>
        <xdr:cNvCxnSpPr/>
      </xdr:nvCxnSpPr>
      <xdr:spPr>
        <a:xfrm>
          <a:off x="22072600" y="5192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36</xdr:row>
      <xdr:rowOff>69814</xdr:rowOff>
    </xdr:from>
    <xdr:to>
      <xdr:col>32</xdr:col>
      <xdr:colOff>187325</xdr:colOff>
      <xdr:row>37</xdr:row>
      <xdr:rowOff>171160</xdr:rowOff>
    </xdr:to>
    <xdr:cxnSp macro="">
      <xdr:nvCxnSpPr>
        <xdr:cNvPr id="718" name="直線コネクタ 717"/>
        <xdr:cNvCxnSpPr/>
      </xdr:nvCxnSpPr>
      <xdr:spPr>
        <a:xfrm flipV="1">
          <a:off x="21323300" y="6242014"/>
          <a:ext cx="838200" cy="272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103141</xdr:rowOff>
    </xdr:from>
    <xdr:ext cx="378565" cy="259045"/>
    <xdr:sp macro="" textlink="">
      <xdr:nvSpPr>
        <xdr:cNvPr id="719" name="投資及び出資金平均値テキスト"/>
        <xdr:cNvSpPr txBox="1"/>
      </xdr:nvSpPr>
      <xdr:spPr>
        <a:xfrm>
          <a:off x="22212300" y="661824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124714</xdr:rowOff>
    </xdr:from>
    <xdr:to>
      <xdr:col>32</xdr:col>
      <xdr:colOff>238125</xdr:colOff>
      <xdr:row>39</xdr:row>
      <xdr:rowOff>54864</xdr:rowOff>
    </xdr:to>
    <xdr:sp macro="" textlink="">
      <xdr:nvSpPr>
        <xdr:cNvPr id="720" name="フローチャート : 判断 719"/>
        <xdr:cNvSpPr/>
      </xdr:nvSpPr>
      <xdr:spPr>
        <a:xfrm>
          <a:off x="22110700" y="663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37</xdr:row>
      <xdr:rowOff>171160</xdr:rowOff>
    </xdr:from>
    <xdr:to>
      <xdr:col>31</xdr:col>
      <xdr:colOff>34925</xdr:colOff>
      <xdr:row>39</xdr:row>
      <xdr:rowOff>13861</xdr:rowOff>
    </xdr:to>
    <xdr:cxnSp macro="">
      <xdr:nvCxnSpPr>
        <xdr:cNvPr id="721" name="直線コネクタ 720"/>
        <xdr:cNvCxnSpPr/>
      </xdr:nvCxnSpPr>
      <xdr:spPr>
        <a:xfrm flipV="1">
          <a:off x="20434300" y="6514810"/>
          <a:ext cx="889000" cy="185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113393</xdr:rowOff>
    </xdr:from>
    <xdr:to>
      <xdr:col>31</xdr:col>
      <xdr:colOff>85725</xdr:colOff>
      <xdr:row>39</xdr:row>
      <xdr:rowOff>43543</xdr:rowOff>
    </xdr:to>
    <xdr:sp macro="" textlink="">
      <xdr:nvSpPr>
        <xdr:cNvPr id="722" name="フローチャート : 判断 721"/>
        <xdr:cNvSpPr/>
      </xdr:nvSpPr>
      <xdr:spPr>
        <a:xfrm>
          <a:off x="21272500" y="6628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34670</xdr:rowOff>
    </xdr:from>
    <xdr:ext cx="378565" cy="259045"/>
    <xdr:sp macro="" textlink="">
      <xdr:nvSpPr>
        <xdr:cNvPr id="723" name="テキスト ボックス 722"/>
        <xdr:cNvSpPr txBox="1"/>
      </xdr:nvSpPr>
      <xdr:spPr>
        <a:xfrm>
          <a:off x="21134017" y="67212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975</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13861</xdr:rowOff>
    </xdr:from>
    <xdr:to>
      <xdr:col>29</xdr:col>
      <xdr:colOff>517525</xdr:colOff>
      <xdr:row>39</xdr:row>
      <xdr:rowOff>16147</xdr:rowOff>
    </xdr:to>
    <xdr:cxnSp macro="">
      <xdr:nvCxnSpPr>
        <xdr:cNvPr id="724" name="直線コネクタ 723"/>
        <xdr:cNvCxnSpPr/>
      </xdr:nvCxnSpPr>
      <xdr:spPr>
        <a:xfrm flipV="1">
          <a:off x="19545300" y="6700411"/>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163358</xdr:rowOff>
    </xdr:from>
    <xdr:to>
      <xdr:col>29</xdr:col>
      <xdr:colOff>568325</xdr:colOff>
      <xdr:row>39</xdr:row>
      <xdr:rowOff>93508</xdr:rowOff>
    </xdr:to>
    <xdr:sp macro="" textlink="">
      <xdr:nvSpPr>
        <xdr:cNvPr id="725" name="フローチャート : 判断 724"/>
        <xdr:cNvSpPr/>
      </xdr:nvSpPr>
      <xdr:spPr>
        <a:xfrm>
          <a:off x="20383500" y="6678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84635</xdr:rowOff>
    </xdr:from>
    <xdr:ext cx="378565" cy="259045"/>
    <xdr:sp macro="" textlink="">
      <xdr:nvSpPr>
        <xdr:cNvPr id="726" name="テキスト ボックス 725"/>
        <xdr:cNvSpPr txBox="1"/>
      </xdr:nvSpPr>
      <xdr:spPr>
        <a:xfrm>
          <a:off x="20245017" y="67711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14732</xdr:rowOff>
    </xdr:from>
    <xdr:to>
      <xdr:col>28</xdr:col>
      <xdr:colOff>314325</xdr:colOff>
      <xdr:row>39</xdr:row>
      <xdr:rowOff>16147</xdr:rowOff>
    </xdr:to>
    <xdr:cxnSp macro="">
      <xdr:nvCxnSpPr>
        <xdr:cNvPr id="727" name="直線コネクタ 726"/>
        <xdr:cNvCxnSpPr/>
      </xdr:nvCxnSpPr>
      <xdr:spPr>
        <a:xfrm>
          <a:off x="18656300" y="6701282"/>
          <a:ext cx="889000" cy="1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127762</xdr:rowOff>
    </xdr:from>
    <xdr:to>
      <xdr:col>28</xdr:col>
      <xdr:colOff>365125</xdr:colOff>
      <xdr:row>39</xdr:row>
      <xdr:rowOff>57912</xdr:rowOff>
    </xdr:to>
    <xdr:sp macro="" textlink="">
      <xdr:nvSpPr>
        <xdr:cNvPr id="728" name="フローチャート : 判断 727"/>
        <xdr:cNvSpPr/>
      </xdr:nvSpPr>
      <xdr:spPr>
        <a:xfrm>
          <a:off x="19494500" y="664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74439</xdr:rowOff>
    </xdr:from>
    <xdr:ext cx="378565" cy="259045"/>
    <xdr:sp macro="" textlink="">
      <xdr:nvSpPr>
        <xdr:cNvPr id="729" name="テキスト ボックス 728"/>
        <xdr:cNvSpPr txBox="1"/>
      </xdr:nvSpPr>
      <xdr:spPr>
        <a:xfrm>
          <a:off x="19356017" y="64180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148227</xdr:rowOff>
    </xdr:from>
    <xdr:to>
      <xdr:col>27</xdr:col>
      <xdr:colOff>161925</xdr:colOff>
      <xdr:row>39</xdr:row>
      <xdr:rowOff>78377</xdr:rowOff>
    </xdr:to>
    <xdr:sp macro="" textlink="">
      <xdr:nvSpPr>
        <xdr:cNvPr id="730" name="フローチャート : 判断 729"/>
        <xdr:cNvSpPr/>
      </xdr:nvSpPr>
      <xdr:spPr>
        <a:xfrm>
          <a:off x="18605500" y="666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69504</xdr:rowOff>
    </xdr:from>
    <xdr:ext cx="378565" cy="259045"/>
    <xdr:sp macro="" textlink="">
      <xdr:nvSpPr>
        <xdr:cNvPr id="731" name="テキスト ボックス 730"/>
        <xdr:cNvSpPr txBox="1"/>
      </xdr:nvSpPr>
      <xdr:spPr>
        <a:xfrm>
          <a:off x="18467017" y="67560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2" name="テキスト ボックス 73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3" name="テキスト ボックス 73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4" name="テキスト ボックス 73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5" name="テキスト ボックス 73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6" name="テキスト ボックス 73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36</xdr:row>
      <xdr:rowOff>19014</xdr:rowOff>
    </xdr:from>
    <xdr:to>
      <xdr:col>32</xdr:col>
      <xdr:colOff>238125</xdr:colOff>
      <xdr:row>36</xdr:row>
      <xdr:rowOff>120614</xdr:rowOff>
    </xdr:to>
    <xdr:sp macro="" textlink="">
      <xdr:nvSpPr>
        <xdr:cNvPr id="737" name="円/楕円 736"/>
        <xdr:cNvSpPr/>
      </xdr:nvSpPr>
      <xdr:spPr>
        <a:xfrm>
          <a:off x="22110700" y="6191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35</xdr:row>
      <xdr:rowOff>41891</xdr:rowOff>
    </xdr:from>
    <xdr:ext cx="469744" cy="259045"/>
    <xdr:sp macro="" textlink="">
      <xdr:nvSpPr>
        <xdr:cNvPr id="738" name="投資及び出資金該当値テキスト"/>
        <xdr:cNvSpPr txBox="1"/>
      </xdr:nvSpPr>
      <xdr:spPr>
        <a:xfrm>
          <a:off x="22212300" y="6042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4,992</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120360</xdr:rowOff>
    </xdr:from>
    <xdr:to>
      <xdr:col>31</xdr:col>
      <xdr:colOff>85725</xdr:colOff>
      <xdr:row>38</xdr:row>
      <xdr:rowOff>50510</xdr:rowOff>
    </xdr:to>
    <xdr:sp macro="" textlink="">
      <xdr:nvSpPr>
        <xdr:cNvPr id="739" name="円/楕円 738"/>
        <xdr:cNvSpPr/>
      </xdr:nvSpPr>
      <xdr:spPr>
        <a:xfrm>
          <a:off x="21272500" y="6464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67037</xdr:rowOff>
    </xdr:from>
    <xdr:ext cx="469744" cy="259045"/>
    <xdr:sp macro="" textlink="">
      <xdr:nvSpPr>
        <xdr:cNvPr id="740" name="テキスト ボックス 739"/>
        <xdr:cNvSpPr txBox="1"/>
      </xdr:nvSpPr>
      <xdr:spPr>
        <a:xfrm>
          <a:off x="21088427" y="6239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2,486</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134511</xdr:rowOff>
    </xdr:from>
    <xdr:to>
      <xdr:col>29</xdr:col>
      <xdr:colOff>568325</xdr:colOff>
      <xdr:row>39</xdr:row>
      <xdr:rowOff>64661</xdr:rowOff>
    </xdr:to>
    <xdr:sp macro="" textlink="">
      <xdr:nvSpPr>
        <xdr:cNvPr id="741" name="円/楕円 740"/>
        <xdr:cNvSpPr/>
      </xdr:nvSpPr>
      <xdr:spPr>
        <a:xfrm>
          <a:off x="20383500" y="6649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81188</xdr:rowOff>
    </xdr:from>
    <xdr:ext cx="378565" cy="259045"/>
    <xdr:sp macro="" textlink="">
      <xdr:nvSpPr>
        <xdr:cNvPr id="742" name="テキスト ボックス 741"/>
        <xdr:cNvSpPr txBox="1"/>
      </xdr:nvSpPr>
      <xdr:spPr>
        <a:xfrm>
          <a:off x="20245017" y="64248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781</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136797</xdr:rowOff>
    </xdr:from>
    <xdr:to>
      <xdr:col>28</xdr:col>
      <xdr:colOff>365125</xdr:colOff>
      <xdr:row>39</xdr:row>
      <xdr:rowOff>66947</xdr:rowOff>
    </xdr:to>
    <xdr:sp macro="" textlink="">
      <xdr:nvSpPr>
        <xdr:cNvPr id="743" name="円/楕円 742"/>
        <xdr:cNvSpPr/>
      </xdr:nvSpPr>
      <xdr:spPr>
        <a:xfrm>
          <a:off x="19494500" y="6651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58074</xdr:rowOff>
    </xdr:from>
    <xdr:ext cx="378565" cy="259045"/>
    <xdr:sp macro="" textlink="">
      <xdr:nvSpPr>
        <xdr:cNvPr id="744" name="テキスト ボックス 743"/>
        <xdr:cNvSpPr txBox="1"/>
      </xdr:nvSpPr>
      <xdr:spPr>
        <a:xfrm>
          <a:off x="19356017" y="67446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135382</xdr:rowOff>
    </xdr:from>
    <xdr:to>
      <xdr:col>27</xdr:col>
      <xdr:colOff>161925</xdr:colOff>
      <xdr:row>39</xdr:row>
      <xdr:rowOff>65532</xdr:rowOff>
    </xdr:to>
    <xdr:sp macro="" textlink="">
      <xdr:nvSpPr>
        <xdr:cNvPr id="745" name="円/楕円 744"/>
        <xdr:cNvSpPr/>
      </xdr:nvSpPr>
      <xdr:spPr>
        <a:xfrm>
          <a:off x="18605500" y="6650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82059</xdr:rowOff>
    </xdr:from>
    <xdr:ext cx="378565" cy="259045"/>
    <xdr:sp macro="" textlink="">
      <xdr:nvSpPr>
        <xdr:cNvPr id="746" name="テキスト ボックス 745"/>
        <xdr:cNvSpPr txBox="1"/>
      </xdr:nvSpPr>
      <xdr:spPr>
        <a:xfrm>
          <a:off x="18467017" y="64257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773</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7" name="正方形/長方形 74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8" name="正方形/長方形 74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9" name="正方形/長方形 74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0" name="正方形/長方形 74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1" name="正方形/長方形 75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2" name="正方形/長方形 75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3" name="正方形/長方形 75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25,136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4" name="正方形/長方形 75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5" name="テキスト ボックス 75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6" name="直線コネクタ 75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7" name="直線コネクタ 756"/>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8" name="テキスト ボックス 757"/>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9" name="直線コネクタ 758"/>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60" name="テキスト ボックス 759"/>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1" name="直線コネクタ 760"/>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2" name="テキスト ボックス 761"/>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3" name="直線コネクタ 762"/>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4" name="テキスト ボックス 763"/>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5" name="直線コネクタ 76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6" name="テキスト ボックス 76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52</xdr:row>
      <xdr:rowOff>37744</xdr:rowOff>
    </xdr:from>
    <xdr:to>
      <xdr:col>32</xdr:col>
      <xdr:colOff>186689</xdr:colOff>
      <xdr:row>58</xdr:row>
      <xdr:rowOff>139700</xdr:rowOff>
    </xdr:to>
    <xdr:cxnSp macro="">
      <xdr:nvCxnSpPr>
        <xdr:cNvPr id="768" name="直線コネクタ 767"/>
        <xdr:cNvCxnSpPr/>
      </xdr:nvCxnSpPr>
      <xdr:spPr>
        <a:xfrm flipV="1">
          <a:off x="22159595" y="8953144"/>
          <a:ext cx="1269" cy="1130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9"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70" name="直線コネクタ 76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155871</xdr:rowOff>
    </xdr:from>
    <xdr:ext cx="534377" cy="259045"/>
    <xdr:sp macro="" textlink="">
      <xdr:nvSpPr>
        <xdr:cNvPr id="771" name="貸付金最大値テキスト"/>
        <xdr:cNvSpPr txBox="1"/>
      </xdr:nvSpPr>
      <xdr:spPr>
        <a:xfrm>
          <a:off x="22212300" y="872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24,730</a:t>
          </a:r>
          <a:endParaRPr kumimoji="1" lang="ja-JP" altLang="en-US" sz="1000" b="1">
            <a:latin typeface="ＭＳ Ｐゴシック"/>
          </a:endParaRPr>
        </a:p>
      </xdr:txBody>
    </xdr:sp>
    <xdr:clientData/>
  </xdr:oneCellAnchor>
  <xdr:twoCellAnchor>
    <xdr:from>
      <xdr:col>32</xdr:col>
      <xdr:colOff>98425</xdr:colOff>
      <xdr:row>52</xdr:row>
      <xdr:rowOff>37744</xdr:rowOff>
    </xdr:from>
    <xdr:to>
      <xdr:col>32</xdr:col>
      <xdr:colOff>276225</xdr:colOff>
      <xdr:row>52</xdr:row>
      <xdr:rowOff>37744</xdr:rowOff>
    </xdr:to>
    <xdr:cxnSp macro="">
      <xdr:nvCxnSpPr>
        <xdr:cNvPr id="772" name="直線コネクタ 771"/>
        <xdr:cNvCxnSpPr/>
      </xdr:nvCxnSpPr>
      <xdr:spPr>
        <a:xfrm>
          <a:off x="22072600" y="8953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53</xdr:row>
      <xdr:rowOff>90460</xdr:rowOff>
    </xdr:from>
    <xdr:to>
      <xdr:col>32</xdr:col>
      <xdr:colOff>187325</xdr:colOff>
      <xdr:row>54</xdr:row>
      <xdr:rowOff>43139</xdr:rowOff>
    </xdr:to>
    <xdr:cxnSp macro="">
      <xdr:nvCxnSpPr>
        <xdr:cNvPr id="773" name="直線コネクタ 772"/>
        <xdr:cNvCxnSpPr/>
      </xdr:nvCxnSpPr>
      <xdr:spPr>
        <a:xfrm flipV="1">
          <a:off x="21323300" y="9177310"/>
          <a:ext cx="838200" cy="1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168871</xdr:rowOff>
    </xdr:from>
    <xdr:ext cx="469744" cy="259045"/>
    <xdr:sp macro="" textlink="">
      <xdr:nvSpPr>
        <xdr:cNvPr id="774" name="貸付金平均値テキスト"/>
        <xdr:cNvSpPr txBox="1"/>
      </xdr:nvSpPr>
      <xdr:spPr>
        <a:xfrm>
          <a:off x="22212300" y="99415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1,529</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18994</xdr:rowOff>
    </xdr:from>
    <xdr:to>
      <xdr:col>32</xdr:col>
      <xdr:colOff>238125</xdr:colOff>
      <xdr:row>58</xdr:row>
      <xdr:rowOff>120594</xdr:rowOff>
    </xdr:to>
    <xdr:sp macro="" textlink="">
      <xdr:nvSpPr>
        <xdr:cNvPr id="775" name="フローチャート : 判断 774"/>
        <xdr:cNvSpPr/>
      </xdr:nvSpPr>
      <xdr:spPr>
        <a:xfrm>
          <a:off x="221107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43139</xdr:rowOff>
    </xdr:from>
    <xdr:to>
      <xdr:col>31</xdr:col>
      <xdr:colOff>34925</xdr:colOff>
      <xdr:row>54</xdr:row>
      <xdr:rowOff>75921</xdr:rowOff>
    </xdr:to>
    <xdr:cxnSp macro="">
      <xdr:nvCxnSpPr>
        <xdr:cNvPr id="776" name="直線コネクタ 775"/>
        <xdr:cNvCxnSpPr/>
      </xdr:nvCxnSpPr>
      <xdr:spPr>
        <a:xfrm flipV="1">
          <a:off x="20434300" y="9301439"/>
          <a:ext cx="889000" cy="32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56</xdr:row>
      <xdr:rowOff>169321</xdr:rowOff>
    </xdr:from>
    <xdr:to>
      <xdr:col>31</xdr:col>
      <xdr:colOff>85725</xdr:colOff>
      <xdr:row>57</xdr:row>
      <xdr:rowOff>99471</xdr:rowOff>
    </xdr:to>
    <xdr:sp macro="" textlink="">
      <xdr:nvSpPr>
        <xdr:cNvPr id="777" name="フローチャート : 判断 776"/>
        <xdr:cNvSpPr/>
      </xdr:nvSpPr>
      <xdr:spPr>
        <a:xfrm>
          <a:off x="21272500" y="9770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90598</xdr:rowOff>
    </xdr:from>
    <xdr:ext cx="469744" cy="259045"/>
    <xdr:sp macro="" textlink="">
      <xdr:nvSpPr>
        <xdr:cNvPr id="778" name="テキスト ボックス 777"/>
        <xdr:cNvSpPr txBox="1"/>
      </xdr:nvSpPr>
      <xdr:spPr>
        <a:xfrm>
          <a:off x="21088427" y="9863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5,741</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69748</xdr:rowOff>
    </xdr:from>
    <xdr:to>
      <xdr:col>29</xdr:col>
      <xdr:colOff>517525</xdr:colOff>
      <xdr:row>54</xdr:row>
      <xdr:rowOff>75921</xdr:rowOff>
    </xdr:to>
    <xdr:cxnSp macro="">
      <xdr:nvCxnSpPr>
        <xdr:cNvPr id="779" name="直線コネクタ 778"/>
        <xdr:cNvCxnSpPr/>
      </xdr:nvCxnSpPr>
      <xdr:spPr>
        <a:xfrm>
          <a:off x="19545300" y="9328048"/>
          <a:ext cx="889000" cy="6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8067</xdr:rowOff>
    </xdr:from>
    <xdr:to>
      <xdr:col>29</xdr:col>
      <xdr:colOff>568325</xdr:colOff>
      <xdr:row>57</xdr:row>
      <xdr:rowOff>109667</xdr:rowOff>
    </xdr:to>
    <xdr:sp macro="" textlink="">
      <xdr:nvSpPr>
        <xdr:cNvPr id="780" name="フローチャート : 判断 779"/>
        <xdr:cNvSpPr/>
      </xdr:nvSpPr>
      <xdr:spPr>
        <a:xfrm>
          <a:off x="20383500" y="978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100794</xdr:rowOff>
    </xdr:from>
    <xdr:ext cx="469744" cy="259045"/>
    <xdr:sp macro="" textlink="">
      <xdr:nvSpPr>
        <xdr:cNvPr id="781" name="テキスト ボックス 780"/>
        <xdr:cNvSpPr txBox="1"/>
      </xdr:nvSpPr>
      <xdr:spPr>
        <a:xfrm>
          <a:off x="20199427" y="9873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5,518</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69748</xdr:rowOff>
    </xdr:from>
    <xdr:to>
      <xdr:col>28</xdr:col>
      <xdr:colOff>314325</xdr:colOff>
      <xdr:row>54</xdr:row>
      <xdr:rowOff>92425</xdr:rowOff>
    </xdr:to>
    <xdr:cxnSp macro="">
      <xdr:nvCxnSpPr>
        <xdr:cNvPr id="782" name="直線コネクタ 781"/>
        <xdr:cNvCxnSpPr/>
      </xdr:nvCxnSpPr>
      <xdr:spPr>
        <a:xfrm flipV="1">
          <a:off x="18656300" y="9328048"/>
          <a:ext cx="889000" cy="22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2718</xdr:rowOff>
    </xdr:from>
    <xdr:to>
      <xdr:col>28</xdr:col>
      <xdr:colOff>365125</xdr:colOff>
      <xdr:row>57</xdr:row>
      <xdr:rowOff>104318</xdr:rowOff>
    </xdr:to>
    <xdr:sp macro="" textlink="">
      <xdr:nvSpPr>
        <xdr:cNvPr id="783" name="フローチャート : 判断 782"/>
        <xdr:cNvSpPr/>
      </xdr:nvSpPr>
      <xdr:spPr>
        <a:xfrm>
          <a:off x="19494500" y="9775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95445</xdr:rowOff>
    </xdr:from>
    <xdr:ext cx="469744" cy="259045"/>
    <xdr:sp macro="" textlink="">
      <xdr:nvSpPr>
        <xdr:cNvPr id="784" name="テキスト ボックス 783"/>
        <xdr:cNvSpPr txBox="1"/>
      </xdr:nvSpPr>
      <xdr:spPr>
        <a:xfrm>
          <a:off x="19310427" y="9868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5,635</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10582</xdr:rowOff>
    </xdr:from>
    <xdr:to>
      <xdr:col>27</xdr:col>
      <xdr:colOff>161925</xdr:colOff>
      <xdr:row>57</xdr:row>
      <xdr:rowOff>112182</xdr:rowOff>
    </xdr:to>
    <xdr:sp macro="" textlink="">
      <xdr:nvSpPr>
        <xdr:cNvPr id="785" name="フローチャート : 判断 784"/>
        <xdr:cNvSpPr/>
      </xdr:nvSpPr>
      <xdr:spPr>
        <a:xfrm>
          <a:off x="18605500" y="9783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103309</xdr:rowOff>
    </xdr:from>
    <xdr:ext cx="469744" cy="259045"/>
    <xdr:sp macro="" textlink="">
      <xdr:nvSpPr>
        <xdr:cNvPr id="786" name="テキスト ボックス 785"/>
        <xdr:cNvSpPr txBox="1"/>
      </xdr:nvSpPr>
      <xdr:spPr>
        <a:xfrm>
          <a:off x="18421427" y="987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5,463</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7" name="テキスト ボックス 78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8" name="テキスト ボックス 78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9" name="テキスト ボックス 78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0" name="テキスト ボックス 78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1" name="テキスト ボックス 79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53</xdr:row>
      <xdr:rowOff>39660</xdr:rowOff>
    </xdr:from>
    <xdr:to>
      <xdr:col>32</xdr:col>
      <xdr:colOff>238125</xdr:colOff>
      <xdr:row>53</xdr:row>
      <xdr:rowOff>141260</xdr:rowOff>
    </xdr:to>
    <xdr:sp macro="" textlink="">
      <xdr:nvSpPr>
        <xdr:cNvPr id="792" name="円/楕円 791"/>
        <xdr:cNvSpPr/>
      </xdr:nvSpPr>
      <xdr:spPr>
        <a:xfrm>
          <a:off x="22110700" y="9126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52</xdr:row>
      <xdr:rowOff>62537</xdr:rowOff>
    </xdr:from>
    <xdr:ext cx="534377" cy="259045"/>
    <xdr:sp macro="" textlink="">
      <xdr:nvSpPr>
        <xdr:cNvPr id="793" name="貸付金該当値テキスト"/>
        <xdr:cNvSpPr txBox="1"/>
      </xdr:nvSpPr>
      <xdr:spPr>
        <a:xfrm>
          <a:off x="22212300" y="897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19,827</a:t>
          </a:r>
          <a:endParaRPr kumimoji="1" lang="ja-JP" altLang="en-US" sz="1000" b="1">
            <a:solidFill>
              <a:srgbClr val="FF0000"/>
            </a:solidFill>
            <a:latin typeface="ＭＳ Ｐゴシック"/>
          </a:endParaRPr>
        </a:p>
      </xdr:txBody>
    </xdr:sp>
    <xdr:clientData/>
  </xdr:oneCellAnchor>
  <xdr:twoCellAnchor>
    <xdr:from>
      <xdr:col>30</xdr:col>
      <xdr:colOff>669925</xdr:colOff>
      <xdr:row>53</xdr:row>
      <xdr:rowOff>163789</xdr:rowOff>
    </xdr:from>
    <xdr:to>
      <xdr:col>31</xdr:col>
      <xdr:colOff>85725</xdr:colOff>
      <xdr:row>54</xdr:row>
      <xdr:rowOff>93939</xdr:rowOff>
    </xdr:to>
    <xdr:sp macro="" textlink="">
      <xdr:nvSpPr>
        <xdr:cNvPr id="794" name="円/楕円 793"/>
        <xdr:cNvSpPr/>
      </xdr:nvSpPr>
      <xdr:spPr>
        <a:xfrm>
          <a:off x="21272500" y="925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52</xdr:row>
      <xdr:rowOff>110466</xdr:rowOff>
    </xdr:from>
    <xdr:ext cx="534377" cy="259045"/>
    <xdr:sp macro="" textlink="">
      <xdr:nvSpPr>
        <xdr:cNvPr id="795" name="テキスト ボックス 794"/>
        <xdr:cNvSpPr txBox="1"/>
      </xdr:nvSpPr>
      <xdr:spPr>
        <a:xfrm>
          <a:off x="21056111" y="9025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17,112</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25121</xdr:rowOff>
    </xdr:from>
    <xdr:to>
      <xdr:col>29</xdr:col>
      <xdr:colOff>568325</xdr:colOff>
      <xdr:row>54</xdr:row>
      <xdr:rowOff>126721</xdr:rowOff>
    </xdr:to>
    <xdr:sp macro="" textlink="">
      <xdr:nvSpPr>
        <xdr:cNvPr id="796" name="円/楕円 795"/>
        <xdr:cNvSpPr/>
      </xdr:nvSpPr>
      <xdr:spPr>
        <a:xfrm>
          <a:off x="20383500" y="9283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52</xdr:row>
      <xdr:rowOff>143248</xdr:rowOff>
    </xdr:from>
    <xdr:ext cx="534377" cy="259045"/>
    <xdr:sp macro="" textlink="">
      <xdr:nvSpPr>
        <xdr:cNvPr id="797" name="テキスト ボックス 796"/>
        <xdr:cNvSpPr txBox="1"/>
      </xdr:nvSpPr>
      <xdr:spPr>
        <a:xfrm>
          <a:off x="20167111" y="9058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16,395</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18948</xdr:rowOff>
    </xdr:from>
    <xdr:to>
      <xdr:col>28</xdr:col>
      <xdr:colOff>365125</xdr:colOff>
      <xdr:row>54</xdr:row>
      <xdr:rowOff>120548</xdr:rowOff>
    </xdr:to>
    <xdr:sp macro="" textlink="">
      <xdr:nvSpPr>
        <xdr:cNvPr id="798" name="円/楕円 797"/>
        <xdr:cNvSpPr/>
      </xdr:nvSpPr>
      <xdr:spPr>
        <a:xfrm>
          <a:off x="19494500" y="9277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52</xdr:row>
      <xdr:rowOff>137075</xdr:rowOff>
    </xdr:from>
    <xdr:ext cx="534377" cy="259045"/>
    <xdr:sp macro="" textlink="">
      <xdr:nvSpPr>
        <xdr:cNvPr id="799" name="テキスト ボックス 798"/>
        <xdr:cNvSpPr txBox="1"/>
      </xdr:nvSpPr>
      <xdr:spPr>
        <a:xfrm>
          <a:off x="19278111" y="9052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16,530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41625</xdr:rowOff>
    </xdr:from>
    <xdr:to>
      <xdr:col>27</xdr:col>
      <xdr:colOff>161925</xdr:colOff>
      <xdr:row>54</xdr:row>
      <xdr:rowOff>143225</xdr:rowOff>
    </xdr:to>
    <xdr:sp macro="" textlink="">
      <xdr:nvSpPr>
        <xdr:cNvPr id="800" name="円/楕円 799"/>
        <xdr:cNvSpPr/>
      </xdr:nvSpPr>
      <xdr:spPr>
        <a:xfrm>
          <a:off x="18605500" y="9299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52</xdr:row>
      <xdr:rowOff>159752</xdr:rowOff>
    </xdr:from>
    <xdr:ext cx="534377" cy="259045"/>
    <xdr:sp macro="" textlink="">
      <xdr:nvSpPr>
        <xdr:cNvPr id="801" name="テキスト ボックス 800"/>
        <xdr:cNvSpPr txBox="1"/>
      </xdr:nvSpPr>
      <xdr:spPr>
        <a:xfrm>
          <a:off x="18389111" y="9075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16,034</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2" name="正方形/長方形 80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3" name="正方形/長方形 80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4" name="正方形/長方形 80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5" name="正方形/長方形 80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6" name="正方形/長方形 80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7" name="正方形/長方形 80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8" name="正方形/長方形 80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46,120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9" name="正方形/長方形 80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0" name="テキスト ボックス 80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1" name="直線コネクタ 81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2" name="テキスト ボックス 81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813" name="直線コネクタ 812"/>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814" name="テキスト ボックス 813"/>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15" name="直線コネクタ 814"/>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54627</xdr:rowOff>
    </xdr:from>
    <xdr:ext cx="531299" cy="259045"/>
    <xdr:sp macro="" textlink="">
      <xdr:nvSpPr>
        <xdr:cNvPr id="816" name="テキスト ボックス 815"/>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17" name="直線コネクタ 816"/>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72</xdr:row>
      <xdr:rowOff>111777</xdr:rowOff>
    </xdr:from>
    <xdr:ext cx="531299" cy="259045"/>
    <xdr:sp macro="" textlink="">
      <xdr:nvSpPr>
        <xdr:cNvPr id="818" name="テキスト ボックス 817"/>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19" name="直線コネクタ 818"/>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168927</xdr:rowOff>
    </xdr:from>
    <xdr:ext cx="531299" cy="259045"/>
    <xdr:sp macro="" textlink="">
      <xdr:nvSpPr>
        <xdr:cNvPr id="820" name="テキスト ボックス 819"/>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1" name="直線コネクタ 82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2" name="テキスト ボックス 82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170607</xdr:rowOff>
    </xdr:from>
    <xdr:to>
      <xdr:col>32</xdr:col>
      <xdr:colOff>186689</xdr:colOff>
      <xdr:row>78</xdr:row>
      <xdr:rowOff>96952</xdr:rowOff>
    </xdr:to>
    <xdr:cxnSp macro="">
      <xdr:nvCxnSpPr>
        <xdr:cNvPr id="824" name="直線コネクタ 823"/>
        <xdr:cNvCxnSpPr/>
      </xdr:nvCxnSpPr>
      <xdr:spPr>
        <a:xfrm flipV="1">
          <a:off x="22159595" y="12172107"/>
          <a:ext cx="1269" cy="1297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100779</xdr:rowOff>
    </xdr:from>
    <xdr:ext cx="534377" cy="259045"/>
    <xdr:sp macro="" textlink="">
      <xdr:nvSpPr>
        <xdr:cNvPr id="825" name="繰出金最小値テキスト"/>
        <xdr:cNvSpPr txBox="1"/>
      </xdr:nvSpPr>
      <xdr:spPr>
        <a:xfrm>
          <a:off x="22212300" y="13473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21,870</a:t>
          </a:r>
          <a:endParaRPr kumimoji="1" lang="ja-JP" altLang="en-US" sz="1000" b="1">
            <a:latin typeface="ＭＳ Ｐゴシック"/>
          </a:endParaRPr>
        </a:p>
      </xdr:txBody>
    </xdr:sp>
    <xdr:clientData/>
  </xdr:oneCellAnchor>
  <xdr:twoCellAnchor>
    <xdr:from>
      <xdr:col>32</xdr:col>
      <xdr:colOff>98425</xdr:colOff>
      <xdr:row>78</xdr:row>
      <xdr:rowOff>96952</xdr:rowOff>
    </xdr:from>
    <xdr:to>
      <xdr:col>32</xdr:col>
      <xdr:colOff>276225</xdr:colOff>
      <xdr:row>78</xdr:row>
      <xdr:rowOff>96952</xdr:rowOff>
    </xdr:to>
    <xdr:cxnSp macro="">
      <xdr:nvCxnSpPr>
        <xdr:cNvPr id="826" name="直線コネクタ 825"/>
        <xdr:cNvCxnSpPr/>
      </xdr:nvCxnSpPr>
      <xdr:spPr>
        <a:xfrm>
          <a:off x="22072600" y="1347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117284</xdr:rowOff>
    </xdr:from>
    <xdr:ext cx="534377" cy="259045"/>
    <xdr:sp macro="" textlink="">
      <xdr:nvSpPr>
        <xdr:cNvPr id="827" name="繰出金最大値テキスト"/>
        <xdr:cNvSpPr txBox="1"/>
      </xdr:nvSpPr>
      <xdr:spPr>
        <a:xfrm>
          <a:off x="22212300" y="1194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78,648</a:t>
          </a:r>
          <a:endParaRPr kumimoji="1" lang="ja-JP" altLang="en-US" sz="1000" b="1">
            <a:latin typeface="ＭＳ Ｐゴシック"/>
          </a:endParaRPr>
        </a:p>
      </xdr:txBody>
    </xdr:sp>
    <xdr:clientData/>
  </xdr:oneCellAnchor>
  <xdr:twoCellAnchor>
    <xdr:from>
      <xdr:col>32</xdr:col>
      <xdr:colOff>98425</xdr:colOff>
      <xdr:row>70</xdr:row>
      <xdr:rowOff>170607</xdr:rowOff>
    </xdr:from>
    <xdr:to>
      <xdr:col>32</xdr:col>
      <xdr:colOff>276225</xdr:colOff>
      <xdr:row>70</xdr:row>
      <xdr:rowOff>170607</xdr:rowOff>
    </xdr:to>
    <xdr:cxnSp macro="">
      <xdr:nvCxnSpPr>
        <xdr:cNvPr id="828" name="直線コネクタ 827"/>
        <xdr:cNvCxnSpPr/>
      </xdr:nvCxnSpPr>
      <xdr:spPr>
        <a:xfrm>
          <a:off x="22072600" y="12172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72</xdr:row>
      <xdr:rowOff>28372</xdr:rowOff>
    </xdr:from>
    <xdr:to>
      <xdr:col>32</xdr:col>
      <xdr:colOff>187325</xdr:colOff>
      <xdr:row>72</xdr:row>
      <xdr:rowOff>74000</xdr:rowOff>
    </xdr:to>
    <xdr:cxnSp macro="">
      <xdr:nvCxnSpPr>
        <xdr:cNvPr id="829" name="直線コネクタ 828"/>
        <xdr:cNvCxnSpPr/>
      </xdr:nvCxnSpPr>
      <xdr:spPr>
        <a:xfrm flipV="1">
          <a:off x="21323300" y="12372772"/>
          <a:ext cx="838200" cy="45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77591</xdr:rowOff>
    </xdr:from>
    <xdr:ext cx="534377" cy="259045"/>
    <xdr:sp macro="" textlink="">
      <xdr:nvSpPr>
        <xdr:cNvPr id="830" name="繰出金平均値テキスト"/>
        <xdr:cNvSpPr txBox="1"/>
      </xdr:nvSpPr>
      <xdr:spPr>
        <a:xfrm>
          <a:off x="22212300" y="12936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42,051</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99164</xdr:rowOff>
    </xdr:from>
    <xdr:to>
      <xdr:col>32</xdr:col>
      <xdr:colOff>238125</xdr:colOff>
      <xdr:row>76</xdr:row>
      <xdr:rowOff>29314</xdr:rowOff>
    </xdr:to>
    <xdr:sp macro="" textlink="">
      <xdr:nvSpPr>
        <xdr:cNvPr id="831" name="フローチャート : 判断 830"/>
        <xdr:cNvSpPr/>
      </xdr:nvSpPr>
      <xdr:spPr>
        <a:xfrm>
          <a:off x="221107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72</xdr:row>
      <xdr:rowOff>74000</xdr:rowOff>
    </xdr:from>
    <xdr:to>
      <xdr:col>31</xdr:col>
      <xdr:colOff>34925</xdr:colOff>
      <xdr:row>73</xdr:row>
      <xdr:rowOff>69406</xdr:rowOff>
    </xdr:to>
    <xdr:cxnSp macro="">
      <xdr:nvCxnSpPr>
        <xdr:cNvPr id="832" name="直線コネクタ 831"/>
        <xdr:cNvCxnSpPr/>
      </xdr:nvCxnSpPr>
      <xdr:spPr>
        <a:xfrm flipV="1">
          <a:off x="20434300" y="12418400"/>
          <a:ext cx="889000" cy="166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71</xdr:row>
      <xdr:rowOff>149410</xdr:rowOff>
    </xdr:from>
    <xdr:to>
      <xdr:col>31</xdr:col>
      <xdr:colOff>85725</xdr:colOff>
      <xdr:row>72</xdr:row>
      <xdr:rowOff>79560</xdr:rowOff>
    </xdr:to>
    <xdr:sp macro="" textlink="">
      <xdr:nvSpPr>
        <xdr:cNvPr id="833" name="フローチャート : 判断 832"/>
        <xdr:cNvSpPr/>
      </xdr:nvSpPr>
      <xdr:spPr>
        <a:xfrm>
          <a:off x="21272500" y="12322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70</xdr:row>
      <xdr:rowOff>96087</xdr:rowOff>
    </xdr:from>
    <xdr:ext cx="534377" cy="259045"/>
    <xdr:sp macro="" textlink="">
      <xdr:nvSpPr>
        <xdr:cNvPr id="834" name="テキスト ボックス 833"/>
        <xdr:cNvSpPr txBox="1"/>
      </xdr:nvSpPr>
      <xdr:spPr>
        <a:xfrm>
          <a:off x="21056111" y="12097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69,853</a:t>
          </a:r>
          <a:endParaRPr kumimoji="1" lang="ja-JP" altLang="en-US" sz="1000" b="1">
            <a:solidFill>
              <a:srgbClr val="000080"/>
            </a:solidFill>
            <a:latin typeface="ＭＳ Ｐゴシック"/>
          </a:endParaRPr>
        </a:p>
      </xdr:txBody>
    </xdr:sp>
    <xdr:clientData/>
  </xdr:oneCellAnchor>
  <xdr:twoCellAnchor>
    <xdr:from>
      <xdr:col>28</xdr:col>
      <xdr:colOff>314325</xdr:colOff>
      <xdr:row>73</xdr:row>
      <xdr:rowOff>69406</xdr:rowOff>
    </xdr:from>
    <xdr:to>
      <xdr:col>29</xdr:col>
      <xdr:colOff>517525</xdr:colOff>
      <xdr:row>73</xdr:row>
      <xdr:rowOff>71326</xdr:rowOff>
    </xdr:to>
    <xdr:cxnSp macro="">
      <xdr:nvCxnSpPr>
        <xdr:cNvPr id="835" name="直線コネクタ 834"/>
        <xdr:cNvCxnSpPr/>
      </xdr:nvCxnSpPr>
      <xdr:spPr>
        <a:xfrm flipV="1">
          <a:off x="19545300" y="12585256"/>
          <a:ext cx="889000" cy="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73</xdr:row>
      <xdr:rowOff>5986</xdr:rowOff>
    </xdr:from>
    <xdr:to>
      <xdr:col>29</xdr:col>
      <xdr:colOff>568325</xdr:colOff>
      <xdr:row>73</xdr:row>
      <xdr:rowOff>107586</xdr:rowOff>
    </xdr:to>
    <xdr:sp macro="" textlink="">
      <xdr:nvSpPr>
        <xdr:cNvPr id="836" name="フローチャート : 判断 835"/>
        <xdr:cNvSpPr/>
      </xdr:nvSpPr>
      <xdr:spPr>
        <a:xfrm>
          <a:off x="20383500" y="12521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71</xdr:row>
      <xdr:rowOff>124113</xdr:rowOff>
    </xdr:from>
    <xdr:ext cx="534377" cy="259045"/>
    <xdr:sp macro="" textlink="">
      <xdr:nvSpPr>
        <xdr:cNvPr id="837" name="テキスト ボックス 836"/>
        <xdr:cNvSpPr txBox="1"/>
      </xdr:nvSpPr>
      <xdr:spPr>
        <a:xfrm>
          <a:off x="20167111" y="12297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61,127</a:t>
          </a:r>
          <a:endParaRPr kumimoji="1" lang="ja-JP" altLang="en-US" sz="1000" b="1">
            <a:solidFill>
              <a:srgbClr val="000080"/>
            </a:solidFill>
            <a:latin typeface="ＭＳ Ｐゴシック"/>
          </a:endParaRPr>
        </a:p>
      </xdr:txBody>
    </xdr:sp>
    <xdr:clientData/>
  </xdr:oneCellAnchor>
  <xdr:twoCellAnchor>
    <xdr:from>
      <xdr:col>27</xdr:col>
      <xdr:colOff>111125</xdr:colOff>
      <xdr:row>73</xdr:row>
      <xdr:rowOff>71326</xdr:rowOff>
    </xdr:from>
    <xdr:to>
      <xdr:col>28</xdr:col>
      <xdr:colOff>314325</xdr:colOff>
      <xdr:row>73</xdr:row>
      <xdr:rowOff>123904</xdr:rowOff>
    </xdr:to>
    <xdr:cxnSp macro="">
      <xdr:nvCxnSpPr>
        <xdr:cNvPr id="838" name="直線コネクタ 837"/>
        <xdr:cNvCxnSpPr/>
      </xdr:nvCxnSpPr>
      <xdr:spPr>
        <a:xfrm flipV="1">
          <a:off x="18656300" y="12587176"/>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73</xdr:row>
      <xdr:rowOff>80076</xdr:rowOff>
    </xdr:from>
    <xdr:to>
      <xdr:col>28</xdr:col>
      <xdr:colOff>365125</xdr:colOff>
      <xdr:row>74</xdr:row>
      <xdr:rowOff>10226</xdr:rowOff>
    </xdr:to>
    <xdr:sp macro="" textlink="">
      <xdr:nvSpPr>
        <xdr:cNvPr id="839" name="フローチャート : 判断 838"/>
        <xdr:cNvSpPr/>
      </xdr:nvSpPr>
      <xdr:spPr>
        <a:xfrm>
          <a:off x="19494500" y="12595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1353</xdr:rowOff>
    </xdr:from>
    <xdr:ext cx="534377" cy="259045"/>
    <xdr:sp macro="" textlink="">
      <xdr:nvSpPr>
        <xdr:cNvPr id="840" name="テキスト ボックス 839"/>
        <xdr:cNvSpPr txBox="1"/>
      </xdr:nvSpPr>
      <xdr:spPr>
        <a:xfrm>
          <a:off x="19278111" y="12688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57,886</a:t>
          </a:r>
          <a:endParaRPr kumimoji="1" lang="ja-JP" altLang="en-US" sz="1000" b="1">
            <a:solidFill>
              <a:srgbClr val="000080"/>
            </a:solidFill>
            <a:latin typeface="ＭＳ Ｐゴシック"/>
          </a:endParaRPr>
        </a:p>
      </xdr:txBody>
    </xdr:sp>
    <xdr:clientData/>
  </xdr:oneCellAnchor>
  <xdr:twoCellAnchor>
    <xdr:from>
      <xdr:col>27</xdr:col>
      <xdr:colOff>60325</xdr:colOff>
      <xdr:row>73</xdr:row>
      <xdr:rowOff>98775</xdr:rowOff>
    </xdr:from>
    <xdr:to>
      <xdr:col>27</xdr:col>
      <xdr:colOff>161925</xdr:colOff>
      <xdr:row>74</xdr:row>
      <xdr:rowOff>28925</xdr:rowOff>
    </xdr:to>
    <xdr:sp macro="" textlink="">
      <xdr:nvSpPr>
        <xdr:cNvPr id="841" name="フローチャート : 判断 840"/>
        <xdr:cNvSpPr/>
      </xdr:nvSpPr>
      <xdr:spPr>
        <a:xfrm>
          <a:off x="18605500" y="12614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20052</xdr:rowOff>
    </xdr:from>
    <xdr:ext cx="534377" cy="259045"/>
    <xdr:sp macro="" textlink="">
      <xdr:nvSpPr>
        <xdr:cNvPr id="842" name="テキスト ボックス 841"/>
        <xdr:cNvSpPr txBox="1"/>
      </xdr:nvSpPr>
      <xdr:spPr>
        <a:xfrm>
          <a:off x="18389111" y="12707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57,068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3" name="テキスト ボックス 84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4" name="テキスト ボックス 84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5" name="テキスト ボックス 84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6" name="テキスト ボックス 84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7" name="テキスト ボックス 84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71</xdr:row>
      <xdr:rowOff>149022</xdr:rowOff>
    </xdr:from>
    <xdr:to>
      <xdr:col>32</xdr:col>
      <xdr:colOff>238125</xdr:colOff>
      <xdr:row>72</xdr:row>
      <xdr:rowOff>79172</xdr:rowOff>
    </xdr:to>
    <xdr:sp macro="" textlink="">
      <xdr:nvSpPr>
        <xdr:cNvPr id="848" name="円/楕円 847"/>
        <xdr:cNvSpPr/>
      </xdr:nvSpPr>
      <xdr:spPr>
        <a:xfrm>
          <a:off x="22110700" y="1232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71</xdr:row>
      <xdr:rowOff>449</xdr:rowOff>
    </xdr:from>
    <xdr:ext cx="534377" cy="259045"/>
    <xdr:sp macro="" textlink="">
      <xdr:nvSpPr>
        <xdr:cNvPr id="849" name="繰出金該当値テキスト"/>
        <xdr:cNvSpPr txBox="1"/>
      </xdr:nvSpPr>
      <xdr:spPr>
        <a:xfrm>
          <a:off x="22212300" y="12173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69,870</a:t>
          </a:r>
          <a:endParaRPr kumimoji="1" lang="ja-JP" altLang="en-US" sz="1000" b="1">
            <a:solidFill>
              <a:srgbClr val="FF0000"/>
            </a:solidFill>
            <a:latin typeface="ＭＳ Ｐゴシック"/>
          </a:endParaRPr>
        </a:p>
      </xdr:txBody>
    </xdr:sp>
    <xdr:clientData/>
  </xdr:oneCellAnchor>
  <xdr:twoCellAnchor>
    <xdr:from>
      <xdr:col>30</xdr:col>
      <xdr:colOff>669925</xdr:colOff>
      <xdr:row>72</xdr:row>
      <xdr:rowOff>23200</xdr:rowOff>
    </xdr:from>
    <xdr:to>
      <xdr:col>31</xdr:col>
      <xdr:colOff>85725</xdr:colOff>
      <xdr:row>72</xdr:row>
      <xdr:rowOff>124800</xdr:rowOff>
    </xdr:to>
    <xdr:sp macro="" textlink="">
      <xdr:nvSpPr>
        <xdr:cNvPr id="850" name="円/楕円 849"/>
        <xdr:cNvSpPr/>
      </xdr:nvSpPr>
      <xdr:spPr>
        <a:xfrm>
          <a:off x="21272500" y="1236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72</xdr:row>
      <xdr:rowOff>115927</xdr:rowOff>
    </xdr:from>
    <xdr:ext cx="534377" cy="259045"/>
    <xdr:sp macro="" textlink="">
      <xdr:nvSpPr>
        <xdr:cNvPr id="851" name="テキスト ボックス 850"/>
        <xdr:cNvSpPr txBox="1"/>
      </xdr:nvSpPr>
      <xdr:spPr>
        <a:xfrm>
          <a:off x="21056111" y="12460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67,874</a:t>
          </a:r>
          <a:endParaRPr kumimoji="1" lang="ja-JP" altLang="en-US" sz="1000" b="1">
            <a:solidFill>
              <a:srgbClr val="FF0000"/>
            </a:solidFill>
            <a:latin typeface="ＭＳ Ｐゴシック"/>
          </a:endParaRPr>
        </a:p>
      </xdr:txBody>
    </xdr:sp>
    <xdr:clientData/>
  </xdr:oneCellAnchor>
  <xdr:twoCellAnchor>
    <xdr:from>
      <xdr:col>29</xdr:col>
      <xdr:colOff>466725</xdr:colOff>
      <xdr:row>73</xdr:row>
      <xdr:rowOff>18606</xdr:rowOff>
    </xdr:from>
    <xdr:to>
      <xdr:col>29</xdr:col>
      <xdr:colOff>568325</xdr:colOff>
      <xdr:row>73</xdr:row>
      <xdr:rowOff>120206</xdr:rowOff>
    </xdr:to>
    <xdr:sp macro="" textlink="">
      <xdr:nvSpPr>
        <xdr:cNvPr id="852" name="円/楕円 851"/>
        <xdr:cNvSpPr/>
      </xdr:nvSpPr>
      <xdr:spPr>
        <a:xfrm>
          <a:off x="20383500" y="1253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111333</xdr:rowOff>
    </xdr:from>
    <xdr:ext cx="534377" cy="259045"/>
    <xdr:sp macro="" textlink="">
      <xdr:nvSpPr>
        <xdr:cNvPr id="853" name="テキスト ボックス 852"/>
        <xdr:cNvSpPr txBox="1"/>
      </xdr:nvSpPr>
      <xdr:spPr>
        <a:xfrm>
          <a:off x="20167111" y="1262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60,575</a:t>
          </a:r>
          <a:endParaRPr kumimoji="1" lang="ja-JP" altLang="en-US" sz="1000" b="1">
            <a:solidFill>
              <a:srgbClr val="FF0000"/>
            </a:solidFill>
            <a:latin typeface="ＭＳ Ｐゴシック"/>
          </a:endParaRPr>
        </a:p>
      </xdr:txBody>
    </xdr:sp>
    <xdr:clientData/>
  </xdr:oneCellAnchor>
  <xdr:twoCellAnchor>
    <xdr:from>
      <xdr:col>28</xdr:col>
      <xdr:colOff>263525</xdr:colOff>
      <xdr:row>73</xdr:row>
      <xdr:rowOff>20526</xdr:rowOff>
    </xdr:from>
    <xdr:to>
      <xdr:col>28</xdr:col>
      <xdr:colOff>365125</xdr:colOff>
      <xdr:row>73</xdr:row>
      <xdr:rowOff>122126</xdr:rowOff>
    </xdr:to>
    <xdr:sp macro="" textlink="">
      <xdr:nvSpPr>
        <xdr:cNvPr id="854" name="円/楕円 853"/>
        <xdr:cNvSpPr/>
      </xdr:nvSpPr>
      <xdr:spPr>
        <a:xfrm>
          <a:off x="19494500" y="1253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71</xdr:row>
      <xdr:rowOff>138653</xdr:rowOff>
    </xdr:from>
    <xdr:ext cx="534377" cy="259045"/>
    <xdr:sp macro="" textlink="">
      <xdr:nvSpPr>
        <xdr:cNvPr id="855" name="テキスト ボックス 854"/>
        <xdr:cNvSpPr txBox="1"/>
      </xdr:nvSpPr>
      <xdr:spPr>
        <a:xfrm>
          <a:off x="19278111" y="12311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60,491</a:t>
          </a:r>
          <a:endParaRPr kumimoji="1" lang="ja-JP" altLang="en-US" sz="1000" b="1">
            <a:solidFill>
              <a:srgbClr val="FF0000"/>
            </a:solidFill>
            <a:latin typeface="ＭＳ Ｐゴシック"/>
          </a:endParaRPr>
        </a:p>
      </xdr:txBody>
    </xdr:sp>
    <xdr:clientData/>
  </xdr:oneCellAnchor>
  <xdr:twoCellAnchor>
    <xdr:from>
      <xdr:col>27</xdr:col>
      <xdr:colOff>60325</xdr:colOff>
      <xdr:row>73</xdr:row>
      <xdr:rowOff>73104</xdr:rowOff>
    </xdr:from>
    <xdr:to>
      <xdr:col>27</xdr:col>
      <xdr:colOff>161925</xdr:colOff>
      <xdr:row>74</xdr:row>
      <xdr:rowOff>3254</xdr:rowOff>
    </xdr:to>
    <xdr:sp macro="" textlink="">
      <xdr:nvSpPr>
        <xdr:cNvPr id="856" name="円/楕円 855"/>
        <xdr:cNvSpPr/>
      </xdr:nvSpPr>
      <xdr:spPr>
        <a:xfrm>
          <a:off x="18605500" y="12588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72</xdr:row>
      <xdr:rowOff>19781</xdr:rowOff>
    </xdr:from>
    <xdr:ext cx="534377" cy="259045"/>
    <xdr:sp macro="" textlink="">
      <xdr:nvSpPr>
        <xdr:cNvPr id="857" name="テキスト ボックス 856"/>
        <xdr:cNvSpPr txBox="1"/>
      </xdr:nvSpPr>
      <xdr:spPr>
        <a:xfrm>
          <a:off x="18389111" y="12364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58,191</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8" name="正方形/長方形 85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9" name="正方形/長方形 85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0" name="正方形/長方形 85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1" name="正方形/長方形 86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2" name="正方形/長方形 86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3" name="正方形/長方形 86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4" name="正方形/長方形 86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5" name="正方形/長方形 86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6" name="テキスト ボックス 86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7" name="直線コネクタ 86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8" name="直線コネクタ 86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9" name="テキスト ボックス 86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0" name="直線コネクタ 86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1" name="テキスト ボックス 87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3" name="直線コネクタ 87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5" name="直線コネクタ 87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8" name="直線コネクタ 87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0" name="フローチャート : 判断 87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1" name="直線コネクタ 88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2" name="フローチャート : 判断 88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3" name="テキスト ボックス 882"/>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4" name="直線コネクタ 88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5" name="フローチャート : 判断 88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6" name="テキスト ボックス 885"/>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7" name="直線コネクタ 88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8" name="フローチャート : 判断 88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9" name="テキスト ボックス 888"/>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0" name="フローチャート : 判断 88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1" name="テキスト ボックス 890"/>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2" name="テキスト ボックス 89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3" name="テキスト ボックス 89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4" name="テキスト ボックス 89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5" name="テキスト ボックス 89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6" name="テキスト ボックス 89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7" name="円/楕円 89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9" name="円/楕円 89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0" name="テキスト ボックス 899"/>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1" name="円/楕円 90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2" name="テキスト ボックス 901"/>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3" name="円/楕円 90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4" name="テキスト ボックス 903"/>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5" name="円/楕円 90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6" name="テキスト ボックス 905"/>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7" name="正方形/長方形 90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8" name="正方形/長方形 90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9" name="テキスト ボックス 90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や維持補修費は、類似団体平均と比較すると大きく上回っている状況であるが、今後は事務事業の見直しを行うなど総体的な経費削減に努めていく。また、繰出金についても、下水道事業や簡易水道事業等の公営企業会計に対する繰出しや、国民健康保険等の社会保障事業への繰出しが増加していることから、これらの事業においても事業の見直しや使用料等に見直しを図り、繰出金の削減に努めていく。</a:t>
          </a:r>
          <a:endParaRPr kumimoji="1" lang="en-US" altLang="ja-JP" sz="1300">
            <a:latin typeface="ＭＳ Ｐゴシック"/>
          </a:endParaRPr>
        </a:p>
        <a:p>
          <a:r>
            <a:rPr kumimoji="1" lang="ja-JP" altLang="en-US" sz="1400">
              <a:latin typeface="ＭＳ Ｐゴシック"/>
            </a:rPr>
            <a:t>　</a:t>
          </a:r>
          <a:r>
            <a:rPr kumimoji="1" lang="ja-JP" altLang="en-US" sz="1300">
              <a:latin typeface="ＭＳ Ｐゴシック"/>
            </a:rPr>
            <a:t>公債費についても、</a:t>
          </a:r>
          <a:r>
            <a:rPr kumimoji="1" lang="ja-JP" altLang="ja-JP" sz="1300">
              <a:solidFill>
                <a:schemeClr val="dk1"/>
              </a:solidFill>
              <a:latin typeface="+mn-lt"/>
              <a:ea typeface="+mn-ea"/>
              <a:cs typeface="+mn-cs"/>
            </a:rPr>
            <a:t>類似団体平均と比較すると、</a:t>
          </a:r>
          <a:r>
            <a:rPr kumimoji="1" lang="ja-JP" altLang="en-US" sz="1300">
              <a:solidFill>
                <a:schemeClr val="dk1"/>
              </a:solidFill>
              <a:latin typeface="+mn-lt"/>
              <a:ea typeface="+mn-ea"/>
              <a:cs typeface="+mn-cs"/>
            </a:rPr>
            <a:t>近年</a:t>
          </a:r>
          <a:r>
            <a:rPr kumimoji="1" lang="ja-JP" altLang="ja-JP" sz="1300">
              <a:solidFill>
                <a:schemeClr val="dk1"/>
              </a:solidFill>
              <a:latin typeface="+mn-lt"/>
              <a:ea typeface="+mn-ea"/>
              <a:cs typeface="+mn-cs"/>
            </a:rPr>
            <a:t>はほぼ同程度で推移していたが、平成</a:t>
          </a:r>
          <a:r>
            <a:rPr kumimoji="1" lang="en-US" altLang="ja-JP" sz="1300">
              <a:solidFill>
                <a:schemeClr val="dk1"/>
              </a:solidFill>
              <a:latin typeface="+mn-lt"/>
              <a:ea typeface="+mn-ea"/>
              <a:cs typeface="+mn-cs"/>
            </a:rPr>
            <a:t>28</a:t>
          </a:r>
          <a:r>
            <a:rPr kumimoji="1" lang="ja-JP" altLang="ja-JP" sz="1300">
              <a:solidFill>
                <a:schemeClr val="dk1"/>
              </a:solidFill>
              <a:latin typeface="+mn-lt"/>
              <a:ea typeface="+mn-ea"/>
              <a:cs typeface="+mn-cs"/>
            </a:rPr>
            <a:t>年度は大きく上回った状況にある</a:t>
          </a:r>
          <a:r>
            <a:rPr kumimoji="1" lang="ja-JP" altLang="en-US" sz="1300">
              <a:solidFill>
                <a:schemeClr val="dk1"/>
              </a:solidFill>
              <a:latin typeface="+mn-lt"/>
              <a:ea typeface="+mn-ea"/>
              <a:cs typeface="+mn-cs"/>
            </a:rPr>
            <a:t>ため、今後も新規発行債を抑制するとともに、必要に応じて地方債の繰上償還を行うなど公債費の削減に努める。</a:t>
          </a:r>
          <a:endParaRPr lang="ja-JP" altLang="ja-JP" sz="1300"/>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北海道幕別町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27,269
27,203
477.64
17,388,093
17,015,966
316,926
9,476,984
19,027,378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12.7
115.0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10/100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122936</xdr:rowOff>
    </xdr:from>
    <xdr:to>
      <xdr:col>6</xdr:col>
      <xdr:colOff>510540</xdr:colOff>
      <xdr:row>37</xdr:row>
      <xdr:rowOff>166751</xdr:rowOff>
    </xdr:to>
    <xdr:cxnSp macro="">
      <xdr:nvCxnSpPr>
        <xdr:cNvPr id="56" name="直線コネクタ 55"/>
        <xdr:cNvCxnSpPr/>
      </xdr:nvCxnSpPr>
      <xdr:spPr>
        <a:xfrm flipV="1">
          <a:off x="4633595" y="5094986"/>
          <a:ext cx="127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170578</xdr:rowOff>
    </xdr:from>
    <xdr:ext cx="469744" cy="259045"/>
    <xdr:sp macro="" textlink="">
      <xdr:nvSpPr>
        <xdr:cNvPr id="57" name="議会費最小値テキスト"/>
        <xdr:cNvSpPr txBox="1"/>
      </xdr:nvSpPr>
      <xdr:spPr>
        <a:xfrm>
          <a:off x="4686300" y="6514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2,579</a:t>
          </a:r>
          <a:endParaRPr kumimoji="1" lang="ja-JP" altLang="en-US" sz="1000" b="1">
            <a:latin typeface="ＭＳ Ｐゴシック"/>
          </a:endParaRPr>
        </a:p>
      </xdr:txBody>
    </xdr:sp>
    <xdr:clientData/>
  </xdr:oneCellAnchor>
  <xdr:twoCellAnchor>
    <xdr:from>
      <xdr:col>6</xdr:col>
      <xdr:colOff>422275</xdr:colOff>
      <xdr:row>37</xdr:row>
      <xdr:rowOff>166751</xdr:rowOff>
    </xdr:from>
    <xdr:to>
      <xdr:col>6</xdr:col>
      <xdr:colOff>600075</xdr:colOff>
      <xdr:row>37</xdr:row>
      <xdr:rowOff>166751</xdr:rowOff>
    </xdr:to>
    <xdr:cxnSp macro="">
      <xdr:nvCxnSpPr>
        <xdr:cNvPr id="58" name="直線コネクタ 57"/>
        <xdr:cNvCxnSpPr/>
      </xdr:nvCxnSpPr>
      <xdr:spPr>
        <a:xfrm>
          <a:off x="4546600" y="6510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69613</xdr:rowOff>
    </xdr:from>
    <xdr:ext cx="469744" cy="259045"/>
    <xdr:sp macro="" textlink="">
      <xdr:nvSpPr>
        <xdr:cNvPr id="59" name="議会費最大値テキスト"/>
        <xdr:cNvSpPr txBox="1"/>
      </xdr:nvSpPr>
      <xdr:spPr>
        <a:xfrm>
          <a:off x="4686300" y="4870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6,294</a:t>
          </a:r>
          <a:endParaRPr kumimoji="1" lang="ja-JP" altLang="en-US" sz="1000" b="1">
            <a:latin typeface="ＭＳ Ｐゴシック"/>
          </a:endParaRPr>
        </a:p>
      </xdr:txBody>
    </xdr:sp>
    <xdr:clientData/>
  </xdr:oneCellAnchor>
  <xdr:twoCellAnchor>
    <xdr:from>
      <xdr:col>6</xdr:col>
      <xdr:colOff>422275</xdr:colOff>
      <xdr:row>29</xdr:row>
      <xdr:rowOff>122936</xdr:rowOff>
    </xdr:from>
    <xdr:to>
      <xdr:col>6</xdr:col>
      <xdr:colOff>600075</xdr:colOff>
      <xdr:row>29</xdr:row>
      <xdr:rowOff>122936</xdr:rowOff>
    </xdr:to>
    <xdr:cxnSp macro="">
      <xdr:nvCxnSpPr>
        <xdr:cNvPr id="60" name="直線コネクタ 59"/>
        <xdr:cNvCxnSpPr/>
      </xdr:nvCxnSpPr>
      <xdr:spPr>
        <a:xfrm>
          <a:off x="4546600" y="5094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31</xdr:row>
      <xdr:rowOff>138557</xdr:rowOff>
    </xdr:from>
    <xdr:to>
      <xdr:col>6</xdr:col>
      <xdr:colOff>511175</xdr:colOff>
      <xdr:row>32</xdr:row>
      <xdr:rowOff>28448</xdr:rowOff>
    </xdr:to>
    <xdr:cxnSp macro="">
      <xdr:nvCxnSpPr>
        <xdr:cNvPr id="61" name="直線コネクタ 60"/>
        <xdr:cNvCxnSpPr/>
      </xdr:nvCxnSpPr>
      <xdr:spPr>
        <a:xfrm>
          <a:off x="3797300" y="5453507"/>
          <a:ext cx="838200" cy="61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126763</xdr:rowOff>
    </xdr:from>
    <xdr:ext cx="469744" cy="259045"/>
    <xdr:sp macro="" textlink="">
      <xdr:nvSpPr>
        <xdr:cNvPr id="62" name="議会費平均値テキスト"/>
        <xdr:cNvSpPr txBox="1"/>
      </xdr:nvSpPr>
      <xdr:spPr>
        <a:xfrm>
          <a:off x="4686300" y="59560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3,844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148336</xdr:rowOff>
    </xdr:from>
    <xdr:to>
      <xdr:col>6</xdr:col>
      <xdr:colOff>561975</xdr:colOff>
      <xdr:row>35</xdr:row>
      <xdr:rowOff>78486</xdr:rowOff>
    </xdr:to>
    <xdr:sp macro="" textlink="">
      <xdr:nvSpPr>
        <xdr:cNvPr id="63" name="フローチャート : 判断 62"/>
        <xdr:cNvSpPr/>
      </xdr:nvSpPr>
      <xdr:spPr>
        <a:xfrm>
          <a:off x="45847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31</xdr:row>
      <xdr:rowOff>138557</xdr:rowOff>
    </xdr:from>
    <xdr:to>
      <xdr:col>5</xdr:col>
      <xdr:colOff>358775</xdr:colOff>
      <xdr:row>32</xdr:row>
      <xdr:rowOff>89789</xdr:rowOff>
    </xdr:to>
    <xdr:cxnSp macro="">
      <xdr:nvCxnSpPr>
        <xdr:cNvPr id="64" name="直線コネクタ 63"/>
        <xdr:cNvCxnSpPr/>
      </xdr:nvCxnSpPr>
      <xdr:spPr>
        <a:xfrm flipV="1">
          <a:off x="2908300" y="5453507"/>
          <a:ext cx="889000" cy="122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32</xdr:row>
      <xdr:rowOff>61849</xdr:rowOff>
    </xdr:from>
    <xdr:to>
      <xdr:col>5</xdr:col>
      <xdr:colOff>409575</xdr:colOff>
      <xdr:row>32</xdr:row>
      <xdr:rowOff>163449</xdr:rowOff>
    </xdr:to>
    <xdr:sp macro="" textlink="">
      <xdr:nvSpPr>
        <xdr:cNvPr id="65" name="フローチャート : 判断 64"/>
        <xdr:cNvSpPr/>
      </xdr:nvSpPr>
      <xdr:spPr>
        <a:xfrm>
          <a:off x="3746500" y="554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154576</xdr:rowOff>
    </xdr:from>
    <xdr:ext cx="469744" cy="259045"/>
    <xdr:sp macro="" textlink="">
      <xdr:nvSpPr>
        <xdr:cNvPr id="66" name="テキスト ボックス 65"/>
        <xdr:cNvSpPr txBox="1"/>
      </xdr:nvSpPr>
      <xdr:spPr>
        <a:xfrm>
          <a:off x="3562427" y="5640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4,971</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29972</xdr:rowOff>
    </xdr:from>
    <xdr:to>
      <xdr:col>4</xdr:col>
      <xdr:colOff>155575</xdr:colOff>
      <xdr:row>32</xdr:row>
      <xdr:rowOff>89789</xdr:rowOff>
    </xdr:to>
    <xdr:cxnSp macro="">
      <xdr:nvCxnSpPr>
        <xdr:cNvPr id="67" name="直線コネクタ 66"/>
        <xdr:cNvCxnSpPr/>
      </xdr:nvCxnSpPr>
      <xdr:spPr>
        <a:xfrm>
          <a:off x="2019300" y="5516372"/>
          <a:ext cx="889000" cy="59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1651</xdr:rowOff>
    </xdr:from>
    <xdr:to>
      <xdr:col>4</xdr:col>
      <xdr:colOff>206375</xdr:colOff>
      <xdr:row>33</xdr:row>
      <xdr:rowOff>103251</xdr:rowOff>
    </xdr:to>
    <xdr:sp macro="" textlink="">
      <xdr:nvSpPr>
        <xdr:cNvPr id="68" name="フローチャート : 判断 67"/>
        <xdr:cNvSpPr/>
      </xdr:nvSpPr>
      <xdr:spPr>
        <a:xfrm>
          <a:off x="2857500" y="5659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94378</xdr:rowOff>
    </xdr:from>
    <xdr:ext cx="469744" cy="259045"/>
    <xdr:sp macro="" textlink="">
      <xdr:nvSpPr>
        <xdr:cNvPr id="69" name="テキスト ボックス 68"/>
        <xdr:cNvSpPr txBox="1"/>
      </xdr:nvSpPr>
      <xdr:spPr>
        <a:xfrm>
          <a:off x="2673427" y="5752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4,679</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22733</xdr:rowOff>
    </xdr:from>
    <xdr:to>
      <xdr:col>2</xdr:col>
      <xdr:colOff>638175</xdr:colOff>
      <xdr:row>32</xdr:row>
      <xdr:rowOff>29972</xdr:rowOff>
    </xdr:to>
    <xdr:cxnSp macro="">
      <xdr:nvCxnSpPr>
        <xdr:cNvPr id="70" name="直線コネクタ 69"/>
        <xdr:cNvCxnSpPr/>
      </xdr:nvCxnSpPr>
      <xdr:spPr>
        <a:xfrm>
          <a:off x="1130300" y="5509133"/>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37846</xdr:rowOff>
    </xdr:from>
    <xdr:to>
      <xdr:col>3</xdr:col>
      <xdr:colOff>3175</xdr:colOff>
      <xdr:row>33</xdr:row>
      <xdr:rowOff>139446</xdr:rowOff>
    </xdr:to>
    <xdr:sp macro="" textlink="">
      <xdr:nvSpPr>
        <xdr:cNvPr id="71" name="フローチャート : 判断 70"/>
        <xdr:cNvSpPr/>
      </xdr:nvSpPr>
      <xdr:spPr>
        <a:xfrm>
          <a:off x="1968500" y="569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130573</xdr:rowOff>
    </xdr:from>
    <xdr:ext cx="469744" cy="259045"/>
    <xdr:sp macro="" textlink="">
      <xdr:nvSpPr>
        <xdr:cNvPr id="72" name="テキスト ボックス 71"/>
        <xdr:cNvSpPr txBox="1"/>
      </xdr:nvSpPr>
      <xdr:spPr>
        <a:xfrm>
          <a:off x="1784427" y="578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4,584</a:t>
          </a:r>
          <a:endParaRPr kumimoji="1" lang="ja-JP" altLang="en-US" sz="1000" b="1">
            <a:solidFill>
              <a:srgbClr val="000080"/>
            </a:solidFill>
            <a:latin typeface="ＭＳ Ｐゴシック"/>
          </a:endParaRPr>
        </a:p>
      </xdr:txBody>
    </xdr:sp>
    <xdr:clientData/>
  </xdr:oneCellAnchor>
  <xdr:twoCellAnchor>
    <xdr:from>
      <xdr:col>1</xdr:col>
      <xdr:colOff>384175</xdr:colOff>
      <xdr:row>32</xdr:row>
      <xdr:rowOff>114427</xdr:rowOff>
    </xdr:from>
    <xdr:to>
      <xdr:col>1</xdr:col>
      <xdr:colOff>485775</xdr:colOff>
      <xdr:row>33</xdr:row>
      <xdr:rowOff>44577</xdr:rowOff>
    </xdr:to>
    <xdr:sp macro="" textlink="">
      <xdr:nvSpPr>
        <xdr:cNvPr id="73" name="フローチャート : 判断 72"/>
        <xdr:cNvSpPr/>
      </xdr:nvSpPr>
      <xdr:spPr>
        <a:xfrm>
          <a:off x="1079500" y="5600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35704</xdr:rowOff>
    </xdr:from>
    <xdr:ext cx="469744" cy="259045"/>
    <xdr:sp macro="" textlink="">
      <xdr:nvSpPr>
        <xdr:cNvPr id="74" name="テキスト ボックス 73"/>
        <xdr:cNvSpPr txBox="1"/>
      </xdr:nvSpPr>
      <xdr:spPr>
        <a:xfrm>
          <a:off x="895427" y="5693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4,833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31</xdr:row>
      <xdr:rowOff>149098</xdr:rowOff>
    </xdr:from>
    <xdr:to>
      <xdr:col>6</xdr:col>
      <xdr:colOff>561975</xdr:colOff>
      <xdr:row>32</xdr:row>
      <xdr:rowOff>79248</xdr:rowOff>
    </xdr:to>
    <xdr:sp macro="" textlink="">
      <xdr:nvSpPr>
        <xdr:cNvPr id="80" name="円/楕円 79"/>
        <xdr:cNvSpPr/>
      </xdr:nvSpPr>
      <xdr:spPr>
        <a:xfrm>
          <a:off x="4584700" y="5464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525</xdr:rowOff>
    </xdr:from>
    <xdr:ext cx="469744" cy="259045"/>
    <xdr:sp macro="" textlink="">
      <xdr:nvSpPr>
        <xdr:cNvPr id="81" name="議会費該当値テキスト"/>
        <xdr:cNvSpPr txBox="1"/>
      </xdr:nvSpPr>
      <xdr:spPr>
        <a:xfrm>
          <a:off x="4686300" y="531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5,192</a:t>
          </a:r>
          <a:endParaRPr kumimoji="1" lang="ja-JP" altLang="en-US" sz="1000" b="1">
            <a:solidFill>
              <a:srgbClr val="FF0000"/>
            </a:solidFill>
            <a:latin typeface="ＭＳ Ｐゴシック"/>
          </a:endParaRPr>
        </a:p>
      </xdr:txBody>
    </xdr:sp>
    <xdr:clientData/>
  </xdr:oneCellAnchor>
  <xdr:twoCellAnchor>
    <xdr:from>
      <xdr:col>5</xdr:col>
      <xdr:colOff>307975</xdr:colOff>
      <xdr:row>31</xdr:row>
      <xdr:rowOff>87757</xdr:rowOff>
    </xdr:from>
    <xdr:to>
      <xdr:col>5</xdr:col>
      <xdr:colOff>409575</xdr:colOff>
      <xdr:row>32</xdr:row>
      <xdr:rowOff>17907</xdr:rowOff>
    </xdr:to>
    <xdr:sp macro="" textlink="">
      <xdr:nvSpPr>
        <xdr:cNvPr id="82" name="円/楕円 81"/>
        <xdr:cNvSpPr/>
      </xdr:nvSpPr>
      <xdr:spPr>
        <a:xfrm>
          <a:off x="3746500" y="5402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30</xdr:row>
      <xdr:rowOff>34434</xdr:rowOff>
    </xdr:from>
    <xdr:ext cx="469744" cy="259045"/>
    <xdr:sp macro="" textlink="">
      <xdr:nvSpPr>
        <xdr:cNvPr id="83" name="テキスト ボックス 82"/>
        <xdr:cNvSpPr txBox="1"/>
      </xdr:nvSpPr>
      <xdr:spPr>
        <a:xfrm>
          <a:off x="3562427" y="5177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5,353</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38989</xdr:rowOff>
    </xdr:from>
    <xdr:to>
      <xdr:col>4</xdr:col>
      <xdr:colOff>206375</xdr:colOff>
      <xdr:row>32</xdr:row>
      <xdr:rowOff>140589</xdr:rowOff>
    </xdr:to>
    <xdr:sp macro="" textlink="">
      <xdr:nvSpPr>
        <xdr:cNvPr id="84" name="円/楕円 83"/>
        <xdr:cNvSpPr/>
      </xdr:nvSpPr>
      <xdr:spPr>
        <a:xfrm>
          <a:off x="2857500" y="5525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30</xdr:row>
      <xdr:rowOff>157116</xdr:rowOff>
    </xdr:from>
    <xdr:ext cx="469744" cy="259045"/>
    <xdr:sp macro="" textlink="">
      <xdr:nvSpPr>
        <xdr:cNvPr id="85" name="テキスト ボックス 84"/>
        <xdr:cNvSpPr txBox="1"/>
      </xdr:nvSpPr>
      <xdr:spPr>
        <a:xfrm>
          <a:off x="2673427" y="5300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5,031</a:t>
          </a:r>
          <a:endParaRPr kumimoji="1" lang="ja-JP" altLang="en-US" sz="1000" b="1">
            <a:solidFill>
              <a:srgbClr val="FF0000"/>
            </a:solidFill>
            <a:latin typeface="ＭＳ Ｐゴシック"/>
          </a:endParaRPr>
        </a:p>
      </xdr:txBody>
    </xdr:sp>
    <xdr:clientData/>
  </xdr:oneCellAnchor>
  <xdr:twoCellAnchor>
    <xdr:from>
      <xdr:col>2</xdr:col>
      <xdr:colOff>587375</xdr:colOff>
      <xdr:row>31</xdr:row>
      <xdr:rowOff>150622</xdr:rowOff>
    </xdr:from>
    <xdr:to>
      <xdr:col>3</xdr:col>
      <xdr:colOff>3175</xdr:colOff>
      <xdr:row>32</xdr:row>
      <xdr:rowOff>80772</xdr:rowOff>
    </xdr:to>
    <xdr:sp macro="" textlink="">
      <xdr:nvSpPr>
        <xdr:cNvPr id="86" name="円/楕円 85"/>
        <xdr:cNvSpPr/>
      </xdr:nvSpPr>
      <xdr:spPr>
        <a:xfrm>
          <a:off x="1968500" y="546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30</xdr:row>
      <xdr:rowOff>97299</xdr:rowOff>
    </xdr:from>
    <xdr:ext cx="469744" cy="259045"/>
    <xdr:sp macro="" textlink="">
      <xdr:nvSpPr>
        <xdr:cNvPr id="87" name="テキスト ボックス 86"/>
        <xdr:cNvSpPr txBox="1"/>
      </xdr:nvSpPr>
      <xdr:spPr>
        <a:xfrm>
          <a:off x="1784427" y="5240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5,188</a:t>
          </a:r>
          <a:endParaRPr kumimoji="1" lang="ja-JP" altLang="en-US" sz="1000" b="1">
            <a:solidFill>
              <a:srgbClr val="FF0000"/>
            </a:solidFill>
            <a:latin typeface="ＭＳ Ｐゴシック"/>
          </a:endParaRPr>
        </a:p>
      </xdr:txBody>
    </xdr:sp>
    <xdr:clientData/>
  </xdr:oneCellAnchor>
  <xdr:twoCellAnchor>
    <xdr:from>
      <xdr:col>1</xdr:col>
      <xdr:colOff>384175</xdr:colOff>
      <xdr:row>31</xdr:row>
      <xdr:rowOff>143383</xdr:rowOff>
    </xdr:from>
    <xdr:to>
      <xdr:col>1</xdr:col>
      <xdr:colOff>485775</xdr:colOff>
      <xdr:row>32</xdr:row>
      <xdr:rowOff>73533</xdr:rowOff>
    </xdr:to>
    <xdr:sp macro="" textlink="">
      <xdr:nvSpPr>
        <xdr:cNvPr id="88" name="円/楕円 87"/>
        <xdr:cNvSpPr/>
      </xdr:nvSpPr>
      <xdr:spPr>
        <a:xfrm>
          <a:off x="1079500" y="5458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30</xdr:row>
      <xdr:rowOff>90060</xdr:rowOff>
    </xdr:from>
    <xdr:ext cx="469744" cy="259045"/>
    <xdr:sp macro="" textlink="">
      <xdr:nvSpPr>
        <xdr:cNvPr id="89" name="テキスト ボックス 88"/>
        <xdr:cNvSpPr txBox="1"/>
      </xdr:nvSpPr>
      <xdr:spPr>
        <a:xfrm>
          <a:off x="895427" y="5233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61,372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3" name="テキスト ボックス 102"/>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38080</xdr:rowOff>
    </xdr:from>
    <xdr:to>
      <xdr:col>6</xdr:col>
      <xdr:colOff>510540</xdr:colOff>
      <xdr:row>58</xdr:row>
      <xdr:rowOff>1367</xdr:rowOff>
    </xdr:to>
    <xdr:cxnSp macro="">
      <xdr:nvCxnSpPr>
        <xdr:cNvPr id="113" name="直線コネクタ 112"/>
        <xdr:cNvCxnSpPr/>
      </xdr:nvCxnSpPr>
      <xdr:spPr>
        <a:xfrm flipV="1">
          <a:off x="4633595" y="8610580"/>
          <a:ext cx="1270" cy="133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5194</xdr:rowOff>
    </xdr:from>
    <xdr:ext cx="534377" cy="259045"/>
    <xdr:sp macro="" textlink="">
      <xdr:nvSpPr>
        <xdr:cNvPr id="114" name="総務費最小値テキスト"/>
        <xdr:cNvSpPr txBox="1"/>
      </xdr:nvSpPr>
      <xdr:spPr>
        <a:xfrm>
          <a:off x="4686300" y="9949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28,154</a:t>
          </a:r>
          <a:endParaRPr kumimoji="1" lang="ja-JP" altLang="en-US" sz="1000" b="1">
            <a:latin typeface="ＭＳ Ｐゴシック"/>
          </a:endParaRPr>
        </a:p>
      </xdr:txBody>
    </xdr:sp>
    <xdr:clientData/>
  </xdr:oneCellAnchor>
  <xdr:twoCellAnchor>
    <xdr:from>
      <xdr:col>6</xdr:col>
      <xdr:colOff>422275</xdr:colOff>
      <xdr:row>58</xdr:row>
      <xdr:rowOff>1367</xdr:rowOff>
    </xdr:from>
    <xdr:to>
      <xdr:col>6</xdr:col>
      <xdr:colOff>600075</xdr:colOff>
      <xdr:row>58</xdr:row>
      <xdr:rowOff>1367</xdr:rowOff>
    </xdr:to>
    <xdr:cxnSp macro="">
      <xdr:nvCxnSpPr>
        <xdr:cNvPr id="115" name="直線コネクタ 114"/>
        <xdr:cNvCxnSpPr/>
      </xdr:nvCxnSpPr>
      <xdr:spPr>
        <a:xfrm>
          <a:off x="4546600" y="9945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156207</xdr:rowOff>
    </xdr:from>
    <xdr:ext cx="599010" cy="259045"/>
    <xdr:sp macro="" textlink="">
      <xdr:nvSpPr>
        <xdr:cNvPr id="116" name="総務費最大値テキスト"/>
        <xdr:cNvSpPr txBox="1"/>
      </xdr:nvSpPr>
      <xdr:spPr>
        <a:xfrm>
          <a:off x="4686300" y="8385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203,336</a:t>
          </a:r>
          <a:endParaRPr kumimoji="1" lang="ja-JP" altLang="en-US" sz="1000" b="1">
            <a:latin typeface="ＭＳ Ｐゴシック"/>
          </a:endParaRPr>
        </a:p>
      </xdr:txBody>
    </xdr:sp>
    <xdr:clientData/>
  </xdr:oneCellAnchor>
  <xdr:twoCellAnchor>
    <xdr:from>
      <xdr:col>6</xdr:col>
      <xdr:colOff>422275</xdr:colOff>
      <xdr:row>50</xdr:row>
      <xdr:rowOff>38080</xdr:rowOff>
    </xdr:from>
    <xdr:to>
      <xdr:col>6</xdr:col>
      <xdr:colOff>600075</xdr:colOff>
      <xdr:row>50</xdr:row>
      <xdr:rowOff>38080</xdr:rowOff>
    </xdr:to>
    <xdr:cxnSp macro="">
      <xdr:nvCxnSpPr>
        <xdr:cNvPr id="117" name="直線コネクタ 116"/>
        <xdr:cNvCxnSpPr/>
      </xdr:nvCxnSpPr>
      <xdr:spPr>
        <a:xfrm>
          <a:off x="4546600" y="86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52</xdr:row>
      <xdr:rowOff>91023</xdr:rowOff>
    </xdr:from>
    <xdr:to>
      <xdr:col>6</xdr:col>
      <xdr:colOff>511175</xdr:colOff>
      <xdr:row>53</xdr:row>
      <xdr:rowOff>157081</xdr:rowOff>
    </xdr:to>
    <xdr:cxnSp macro="">
      <xdr:nvCxnSpPr>
        <xdr:cNvPr id="118" name="直線コネクタ 117"/>
        <xdr:cNvCxnSpPr/>
      </xdr:nvCxnSpPr>
      <xdr:spPr>
        <a:xfrm>
          <a:off x="3797300" y="9006423"/>
          <a:ext cx="838200" cy="237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76204</xdr:rowOff>
    </xdr:from>
    <xdr:ext cx="534377" cy="259045"/>
    <xdr:sp macro="" textlink="">
      <xdr:nvSpPr>
        <xdr:cNvPr id="119" name="総務費平均値テキスト"/>
        <xdr:cNvSpPr txBox="1"/>
      </xdr:nvSpPr>
      <xdr:spPr>
        <a:xfrm>
          <a:off x="4686300" y="96774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53,835</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97777</xdr:rowOff>
    </xdr:from>
    <xdr:to>
      <xdr:col>6</xdr:col>
      <xdr:colOff>561975</xdr:colOff>
      <xdr:row>57</xdr:row>
      <xdr:rowOff>27927</xdr:rowOff>
    </xdr:to>
    <xdr:sp macro="" textlink="">
      <xdr:nvSpPr>
        <xdr:cNvPr id="120" name="フローチャート : 判断 119"/>
        <xdr:cNvSpPr/>
      </xdr:nvSpPr>
      <xdr:spPr>
        <a:xfrm>
          <a:off x="4584700" y="9698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52</xdr:row>
      <xdr:rowOff>91023</xdr:rowOff>
    </xdr:from>
    <xdr:to>
      <xdr:col>5</xdr:col>
      <xdr:colOff>358775</xdr:colOff>
      <xdr:row>56</xdr:row>
      <xdr:rowOff>75426</xdr:rowOff>
    </xdr:to>
    <xdr:cxnSp macro="">
      <xdr:nvCxnSpPr>
        <xdr:cNvPr id="121" name="直線コネクタ 120"/>
        <xdr:cNvCxnSpPr/>
      </xdr:nvCxnSpPr>
      <xdr:spPr>
        <a:xfrm flipV="1">
          <a:off x="2908300" y="9006423"/>
          <a:ext cx="889000" cy="670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53</xdr:row>
      <xdr:rowOff>121110</xdr:rowOff>
    </xdr:from>
    <xdr:to>
      <xdr:col>5</xdr:col>
      <xdr:colOff>409575</xdr:colOff>
      <xdr:row>54</xdr:row>
      <xdr:rowOff>51260</xdr:rowOff>
    </xdr:to>
    <xdr:sp macro="" textlink="">
      <xdr:nvSpPr>
        <xdr:cNvPr id="122" name="フローチャート : 判断 121"/>
        <xdr:cNvSpPr/>
      </xdr:nvSpPr>
      <xdr:spPr>
        <a:xfrm>
          <a:off x="3746500" y="920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42387</xdr:rowOff>
    </xdr:from>
    <xdr:ext cx="599010" cy="259045"/>
    <xdr:sp macro="" textlink="">
      <xdr:nvSpPr>
        <xdr:cNvPr id="123" name="テキスト ボックス 122"/>
        <xdr:cNvSpPr txBox="1"/>
      </xdr:nvSpPr>
      <xdr:spPr>
        <a:xfrm>
          <a:off x="3497794" y="9300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118,273</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75426</xdr:rowOff>
    </xdr:from>
    <xdr:to>
      <xdr:col>4</xdr:col>
      <xdr:colOff>155575</xdr:colOff>
      <xdr:row>56</xdr:row>
      <xdr:rowOff>119934</xdr:rowOff>
    </xdr:to>
    <xdr:cxnSp macro="">
      <xdr:nvCxnSpPr>
        <xdr:cNvPr id="124" name="直線コネクタ 123"/>
        <xdr:cNvCxnSpPr/>
      </xdr:nvCxnSpPr>
      <xdr:spPr>
        <a:xfrm flipV="1">
          <a:off x="2019300" y="9676626"/>
          <a:ext cx="889000" cy="44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55181</xdr:rowOff>
    </xdr:from>
    <xdr:to>
      <xdr:col>4</xdr:col>
      <xdr:colOff>206375</xdr:colOff>
      <xdr:row>55</xdr:row>
      <xdr:rowOff>156781</xdr:rowOff>
    </xdr:to>
    <xdr:sp macro="" textlink="">
      <xdr:nvSpPr>
        <xdr:cNvPr id="125" name="フローチャート : 判断 124"/>
        <xdr:cNvSpPr/>
      </xdr:nvSpPr>
      <xdr:spPr>
        <a:xfrm>
          <a:off x="2857500" y="9484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1858</xdr:rowOff>
    </xdr:from>
    <xdr:ext cx="534377" cy="259045"/>
    <xdr:sp macro="" textlink="">
      <xdr:nvSpPr>
        <xdr:cNvPr id="126" name="テキスト ボックス 125"/>
        <xdr:cNvSpPr txBox="1"/>
      </xdr:nvSpPr>
      <xdr:spPr>
        <a:xfrm>
          <a:off x="2641111" y="9260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81,925</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119934</xdr:rowOff>
    </xdr:from>
    <xdr:to>
      <xdr:col>2</xdr:col>
      <xdr:colOff>638175</xdr:colOff>
      <xdr:row>56</xdr:row>
      <xdr:rowOff>143518</xdr:rowOff>
    </xdr:to>
    <xdr:cxnSp macro="">
      <xdr:nvCxnSpPr>
        <xdr:cNvPr id="127" name="直線コネクタ 126"/>
        <xdr:cNvCxnSpPr/>
      </xdr:nvCxnSpPr>
      <xdr:spPr>
        <a:xfrm flipV="1">
          <a:off x="1130300" y="9721134"/>
          <a:ext cx="889000" cy="23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76677</xdr:rowOff>
    </xdr:from>
    <xdr:to>
      <xdr:col>3</xdr:col>
      <xdr:colOff>3175</xdr:colOff>
      <xdr:row>56</xdr:row>
      <xdr:rowOff>6827</xdr:rowOff>
    </xdr:to>
    <xdr:sp macro="" textlink="">
      <xdr:nvSpPr>
        <xdr:cNvPr id="128" name="フローチャート : 判断 127"/>
        <xdr:cNvSpPr/>
      </xdr:nvSpPr>
      <xdr:spPr>
        <a:xfrm>
          <a:off x="1968500" y="9506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23354</xdr:rowOff>
    </xdr:from>
    <xdr:ext cx="534377" cy="259045"/>
    <xdr:sp macro="" textlink="">
      <xdr:nvSpPr>
        <xdr:cNvPr id="129" name="テキスト ボックス 128"/>
        <xdr:cNvSpPr txBox="1"/>
      </xdr:nvSpPr>
      <xdr:spPr>
        <a:xfrm>
          <a:off x="1752111" y="9281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79,104</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122009</xdr:rowOff>
    </xdr:from>
    <xdr:to>
      <xdr:col>1</xdr:col>
      <xdr:colOff>485775</xdr:colOff>
      <xdr:row>56</xdr:row>
      <xdr:rowOff>52159</xdr:rowOff>
    </xdr:to>
    <xdr:sp macro="" textlink="">
      <xdr:nvSpPr>
        <xdr:cNvPr id="130" name="フローチャート : 判断 129"/>
        <xdr:cNvSpPr/>
      </xdr:nvSpPr>
      <xdr:spPr>
        <a:xfrm>
          <a:off x="1079500" y="955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68686</xdr:rowOff>
    </xdr:from>
    <xdr:ext cx="534377" cy="259045"/>
    <xdr:sp macro="" textlink="">
      <xdr:nvSpPr>
        <xdr:cNvPr id="131" name="テキスト ボックス 130"/>
        <xdr:cNvSpPr txBox="1"/>
      </xdr:nvSpPr>
      <xdr:spPr>
        <a:xfrm>
          <a:off x="863111" y="9326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73,155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53</xdr:row>
      <xdr:rowOff>106281</xdr:rowOff>
    </xdr:from>
    <xdr:to>
      <xdr:col>6</xdr:col>
      <xdr:colOff>561975</xdr:colOff>
      <xdr:row>54</xdr:row>
      <xdr:rowOff>36431</xdr:rowOff>
    </xdr:to>
    <xdr:sp macro="" textlink="">
      <xdr:nvSpPr>
        <xdr:cNvPr id="137" name="円/楕円 136"/>
        <xdr:cNvSpPr/>
      </xdr:nvSpPr>
      <xdr:spPr>
        <a:xfrm>
          <a:off x="4584700" y="9193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52</xdr:row>
      <xdr:rowOff>129158</xdr:rowOff>
    </xdr:from>
    <xdr:ext cx="599010" cy="259045"/>
    <xdr:sp macro="" textlink="">
      <xdr:nvSpPr>
        <xdr:cNvPr id="138" name="総務費該当値テキスト"/>
        <xdr:cNvSpPr txBox="1"/>
      </xdr:nvSpPr>
      <xdr:spPr>
        <a:xfrm>
          <a:off x="4686300" y="9044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120,219</a:t>
          </a:r>
          <a:endParaRPr kumimoji="1" lang="ja-JP" altLang="en-US" sz="1000" b="1">
            <a:solidFill>
              <a:srgbClr val="FF0000"/>
            </a:solidFill>
            <a:latin typeface="ＭＳ Ｐゴシック"/>
          </a:endParaRPr>
        </a:p>
      </xdr:txBody>
    </xdr:sp>
    <xdr:clientData/>
  </xdr:oneCellAnchor>
  <xdr:twoCellAnchor>
    <xdr:from>
      <xdr:col>5</xdr:col>
      <xdr:colOff>307975</xdr:colOff>
      <xdr:row>52</xdr:row>
      <xdr:rowOff>40223</xdr:rowOff>
    </xdr:from>
    <xdr:to>
      <xdr:col>5</xdr:col>
      <xdr:colOff>409575</xdr:colOff>
      <xdr:row>52</xdr:row>
      <xdr:rowOff>141823</xdr:rowOff>
    </xdr:to>
    <xdr:sp macro="" textlink="">
      <xdr:nvSpPr>
        <xdr:cNvPr id="139" name="円/楕円 138"/>
        <xdr:cNvSpPr/>
      </xdr:nvSpPr>
      <xdr:spPr>
        <a:xfrm>
          <a:off x="3746500" y="8955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50</xdr:row>
      <xdr:rowOff>158350</xdr:rowOff>
    </xdr:from>
    <xdr:ext cx="599010" cy="259045"/>
    <xdr:sp macro="" textlink="">
      <xdr:nvSpPr>
        <xdr:cNvPr id="140" name="テキスト ボックス 139"/>
        <xdr:cNvSpPr txBox="1"/>
      </xdr:nvSpPr>
      <xdr:spPr>
        <a:xfrm>
          <a:off x="3497794" y="8730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151,388</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24626</xdr:rowOff>
    </xdr:from>
    <xdr:to>
      <xdr:col>4</xdr:col>
      <xdr:colOff>206375</xdr:colOff>
      <xdr:row>56</xdr:row>
      <xdr:rowOff>126226</xdr:rowOff>
    </xdr:to>
    <xdr:sp macro="" textlink="">
      <xdr:nvSpPr>
        <xdr:cNvPr id="141" name="円/楕円 140"/>
        <xdr:cNvSpPr/>
      </xdr:nvSpPr>
      <xdr:spPr>
        <a:xfrm>
          <a:off x="2857500" y="9625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117353</xdr:rowOff>
    </xdr:from>
    <xdr:ext cx="534377" cy="259045"/>
    <xdr:sp macro="" textlink="">
      <xdr:nvSpPr>
        <xdr:cNvPr id="142" name="テキスト ボックス 141"/>
        <xdr:cNvSpPr txBox="1"/>
      </xdr:nvSpPr>
      <xdr:spPr>
        <a:xfrm>
          <a:off x="2641111" y="9718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63,435</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69134</xdr:rowOff>
    </xdr:from>
    <xdr:to>
      <xdr:col>3</xdr:col>
      <xdr:colOff>3175</xdr:colOff>
      <xdr:row>56</xdr:row>
      <xdr:rowOff>170734</xdr:rowOff>
    </xdr:to>
    <xdr:sp macro="" textlink="">
      <xdr:nvSpPr>
        <xdr:cNvPr id="143" name="円/楕円 142"/>
        <xdr:cNvSpPr/>
      </xdr:nvSpPr>
      <xdr:spPr>
        <a:xfrm>
          <a:off x="1968500" y="9670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161861</xdr:rowOff>
    </xdr:from>
    <xdr:ext cx="534377" cy="259045"/>
    <xdr:sp macro="" textlink="">
      <xdr:nvSpPr>
        <xdr:cNvPr id="144" name="テキスト ボックス 143"/>
        <xdr:cNvSpPr txBox="1"/>
      </xdr:nvSpPr>
      <xdr:spPr>
        <a:xfrm>
          <a:off x="1752111" y="9763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57,594</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92718</xdr:rowOff>
    </xdr:from>
    <xdr:to>
      <xdr:col>1</xdr:col>
      <xdr:colOff>485775</xdr:colOff>
      <xdr:row>57</xdr:row>
      <xdr:rowOff>22868</xdr:rowOff>
    </xdr:to>
    <xdr:sp macro="" textlink="">
      <xdr:nvSpPr>
        <xdr:cNvPr id="145" name="円/楕円 144"/>
        <xdr:cNvSpPr/>
      </xdr:nvSpPr>
      <xdr:spPr>
        <a:xfrm>
          <a:off x="1079500" y="9693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13995</xdr:rowOff>
    </xdr:from>
    <xdr:ext cx="534377" cy="259045"/>
    <xdr:sp macro="" textlink="">
      <xdr:nvSpPr>
        <xdr:cNvPr id="146" name="テキスト ボックス 145"/>
        <xdr:cNvSpPr txBox="1"/>
      </xdr:nvSpPr>
      <xdr:spPr>
        <a:xfrm>
          <a:off x="863111" y="9786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54,499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21/100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196,426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59" name="テキスト ボックス 158"/>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141115</xdr:rowOff>
    </xdr:from>
    <xdr:to>
      <xdr:col>6</xdr:col>
      <xdr:colOff>510540</xdr:colOff>
      <xdr:row>79</xdr:row>
      <xdr:rowOff>109503</xdr:rowOff>
    </xdr:to>
    <xdr:cxnSp macro="">
      <xdr:nvCxnSpPr>
        <xdr:cNvPr id="173" name="直線コネクタ 172"/>
        <xdr:cNvCxnSpPr/>
      </xdr:nvCxnSpPr>
      <xdr:spPr>
        <a:xfrm flipV="1">
          <a:off x="4633595" y="12142615"/>
          <a:ext cx="1270" cy="1511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113330</xdr:rowOff>
    </xdr:from>
    <xdr:ext cx="534377" cy="259045"/>
    <xdr:sp macro="" textlink="">
      <xdr:nvSpPr>
        <xdr:cNvPr id="174" name="民生費最小値テキスト"/>
        <xdr:cNvSpPr txBox="1"/>
      </xdr:nvSpPr>
      <xdr:spPr>
        <a:xfrm>
          <a:off x="4686300" y="1365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89,024</a:t>
          </a:r>
          <a:endParaRPr kumimoji="1" lang="ja-JP" altLang="en-US" sz="1000" b="1">
            <a:latin typeface="ＭＳ Ｐゴシック"/>
          </a:endParaRPr>
        </a:p>
      </xdr:txBody>
    </xdr:sp>
    <xdr:clientData/>
  </xdr:oneCellAnchor>
  <xdr:twoCellAnchor>
    <xdr:from>
      <xdr:col>6</xdr:col>
      <xdr:colOff>422275</xdr:colOff>
      <xdr:row>79</xdr:row>
      <xdr:rowOff>109503</xdr:rowOff>
    </xdr:from>
    <xdr:to>
      <xdr:col>6</xdr:col>
      <xdr:colOff>600075</xdr:colOff>
      <xdr:row>79</xdr:row>
      <xdr:rowOff>109503</xdr:rowOff>
    </xdr:to>
    <xdr:cxnSp macro="">
      <xdr:nvCxnSpPr>
        <xdr:cNvPr id="175" name="直線コネクタ 174"/>
        <xdr:cNvCxnSpPr/>
      </xdr:nvCxnSpPr>
      <xdr:spPr>
        <a:xfrm>
          <a:off x="4546600" y="13654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87792</xdr:rowOff>
    </xdr:from>
    <xdr:ext cx="599010" cy="259045"/>
    <xdr:sp macro="" textlink="">
      <xdr:nvSpPr>
        <xdr:cNvPr id="176" name="民生費最大値テキスト"/>
        <xdr:cNvSpPr txBox="1"/>
      </xdr:nvSpPr>
      <xdr:spPr>
        <a:xfrm>
          <a:off x="4686300" y="11917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227,870</a:t>
          </a:r>
          <a:endParaRPr kumimoji="1" lang="ja-JP" altLang="en-US" sz="1000" b="1">
            <a:latin typeface="ＭＳ Ｐゴシック"/>
          </a:endParaRPr>
        </a:p>
      </xdr:txBody>
    </xdr:sp>
    <xdr:clientData/>
  </xdr:oneCellAnchor>
  <xdr:twoCellAnchor>
    <xdr:from>
      <xdr:col>6</xdr:col>
      <xdr:colOff>422275</xdr:colOff>
      <xdr:row>70</xdr:row>
      <xdr:rowOff>141115</xdr:rowOff>
    </xdr:from>
    <xdr:to>
      <xdr:col>6</xdr:col>
      <xdr:colOff>600075</xdr:colOff>
      <xdr:row>70</xdr:row>
      <xdr:rowOff>141115</xdr:rowOff>
    </xdr:to>
    <xdr:cxnSp macro="">
      <xdr:nvCxnSpPr>
        <xdr:cNvPr id="177" name="直線コネクタ 176"/>
        <xdr:cNvCxnSpPr/>
      </xdr:nvCxnSpPr>
      <xdr:spPr>
        <a:xfrm>
          <a:off x="4546600" y="12142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89419</xdr:rowOff>
    </xdr:from>
    <xdr:to>
      <xdr:col>6</xdr:col>
      <xdr:colOff>511175</xdr:colOff>
      <xdr:row>77</xdr:row>
      <xdr:rowOff>14210</xdr:rowOff>
    </xdr:to>
    <xdr:cxnSp macro="">
      <xdr:nvCxnSpPr>
        <xdr:cNvPr id="178" name="直線コネクタ 177"/>
        <xdr:cNvCxnSpPr/>
      </xdr:nvCxnSpPr>
      <xdr:spPr>
        <a:xfrm flipV="1">
          <a:off x="3797300" y="13119619"/>
          <a:ext cx="838200" cy="96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21575</xdr:rowOff>
    </xdr:from>
    <xdr:ext cx="599010" cy="259045"/>
    <xdr:sp macro="" textlink="">
      <xdr:nvSpPr>
        <xdr:cNvPr id="179" name="民生費平均値テキスト"/>
        <xdr:cNvSpPr txBox="1"/>
      </xdr:nvSpPr>
      <xdr:spPr>
        <a:xfrm>
          <a:off x="4686300" y="132232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121,953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43148</xdr:rowOff>
    </xdr:from>
    <xdr:to>
      <xdr:col>6</xdr:col>
      <xdr:colOff>561975</xdr:colOff>
      <xdr:row>77</xdr:row>
      <xdr:rowOff>144748</xdr:rowOff>
    </xdr:to>
    <xdr:sp macro="" textlink="">
      <xdr:nvSpPr>
        <xdr:cNvPr id="180" name="フローチャート : 判断 179"/>
        <xdr:cNvSpPr/>
      </xdr:nvSpPr>
      <xdr:spPr>
        <a:xfrm>
          <a:off x="4584700" y="132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52614</xdr:rowOff>
    </xdr:from>
    <xdr:to>
      <xdr:col>5</xdr:col>
      <xdr:colOff>358775</xdr:colOff>
      <xdr:row>77</xdr:row>
      <xdr:rowOff>14210</xdr:rowOff>
    </xdr:to>
    <xdr:cxnSp macro="">
      <xdr:nvCxnSpPr>
        <xdr:cNvPr id="181" name="直線コネクタ 180"/>
        <xdr:cNvCxnSpPr/>
      </xdr:nvCxnSpPr>
      <xdr:spPr>
        <a:xfrm>
          <a:off x="2908300" y="13082814"/>
          <a:ext cx="889000" cy="133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16542</xdr:rowOff>
    </xdr:from>
    <xdr:to>
      <xdr:col>5</xdr:col>
      <xdr:colOff>409575</xdr:colOff>
      <xdr:row>75</xdr:row>
      <xdr:rowOff>118142</xdr:rowOff>
    </xdr:to>
    <xdr:sp macro="" textlink="">
      <xdr:nvSpPr>
        <xdr:cNvPr id="182" name="フローチャート : 判断 181"/>
        <xdr:cNvSpPr/>
      </xdr:nvSpPr>
      <xdr:spPr>
        <a:xfrm>
          <a:off x="3746500" y="12875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134669</xdr:rowOff>
    </xdr:from>
    <xdr:ext cx="599010" cy="259045"/>
    <xdr:sp macro="" textlink="">
      <xdr:nvSpPr>
        <xdr:cNvPr id="183" name="テキスト ボックス 182"/>
        <xdr:cNvSpPr txBox="1"/>
      </xdr:nvSpPr>
      <xdr:spPr>
        <a:xfrm>
          <a:off x="3497794" y="12650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155,897</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52614</xdr:rowOff>
    </xdr:from>
    <xdr:to>
      <xdr:col>4</xdr:col>
      <xdr:colOff>155575</xdr:colOff>
      <xdr:row>77</xdr:row>
      <xdr:rowOff>80014</xdr:rowOff>
    </xdr:to>
    <xdr:cxnSp macro="">
      <xdr:nvCxnSpPr>
        <xdr:cNvPr id="184" name="直線コネクタ 183"/>
        <xdr:cNvCxnSpPr/>
      </xdr:nvCxnSpPr>
      <xdr:spPr>
        <a:xfrm flipV="1">
          <a:off x="2019300" y="13082814"/>
          <a:ext cx="889000" cy="198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139388</xdr:rowOff>
    </xdr:from>
    <xdr:to>
      <xdr:col>4</xdr:col>
      <xdr:colOff>206375</xdr:colOff>
      <xdr:row>76</xdr:row>
      <xdr:rowOff>69537</xdr:rowOff>
    </xdr:to>
    <xdr:sp macro="" textlink="">
      <xdr:nvSpPr>
        <xdr:cNvPr id="185" name="フローチャート : 判断 184"/>
        <xdr:cNvSpPr/>
      </xdr:nvSpPr>
      <xdr:spPr>
        <a:xfrm>
          <a:off x="2857500" y="1299813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86065</xdr:rowOff>
    </xdr:from>
    <xdr:ext cx="599010" cy="259045"/>
    <xdr:sp macro="" textlink="">
      <xdr:nvSpPr>
        <xdr:cNvPr id="186" name="テキスト ボックス 185"/>
        <xdr:cNvSpPr txBox="1"/>
      </xdr:nvSpPr>
      <xdr:spPr>
        <a:xfrm>
          <a:off x="2608794" y="12773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144,612</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80014</xdr:rowOff>
    </xdr:from>
    <xdr:to>
      <xdr:col>2</xdr:col>
      <xdr:colOff>638175</xdr:colOff>
      <xdr:row>77</xdr:row>
      <xdr:rowOff>85544</xdr:rowOff>
    </xdr:to>
    <xdr:cxnSp macro="">
      <xdr:nvCxnSpPr>
        <xdr:cNvPr id="187" name="直線コネクタ 186"/>
        <xdr:cNvCxnSpPr/>
      </xdr:nvCxnSpPr>
      <xdr:spPr>
        <a:xfrm flipV="1">
          <a:off x="1130300" y="13281664"/>
          <a:ext cx="889000" cy="5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101178</xdr:rowOff>
    </xdr:from>
    <xdr:to>
      <xdr:col>3</xdr:col>
      <xdr:colOff>3175</xdr:colOff>
      <xdr:row>77</xdr:row>
      <xdr:rowOff>31328</xdr:rowOff>
    </xdr:to>
    <xdr:sp macro="" textlink="">
      <xdr:nvSpPr>
        <xdr:cNvPr id="188" name="フローチャート : 判断 187"/>
        <xdr:cNvSpPr/>
      </xdr:nvSpPr>
      <xdr:spPr>
        <a:xfrm>
          <a:off x="1968500" y="13131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47856</xdr:rowOff>
    </xdr:from>
    <xdr:ext cx="599010" cy="259045"/>
    <xdr:sp macro="" textlink="">
      <xdr:nvSpPr>
        <xdr:cNvPr id="189" name="テキスト ボックス 188"/>
        <xdr:cNvSpPr txBox="1"/>
      </xdr:nvSpPr>
      <xdr:spPr>
        <a:xfrm>
          <a:off x="1719794" y="12906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132,372</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120796</xdr:rowOff>
    </xdr:from>
    <xdr:to>
      <xdr:col>1</xdr:col>
      <xdr:colOff>485775</xdr:colOff>
      <xdr:row>77</xdr:row>
      <xdr:rowOff>50946</xdr:rowOff>
    </xdr:to>
    <xdr:sp macro="" textlink="">
      <xdr:nvSpPr>
        <xdr:cNvPr id="190" name="フローチャート : 判断 189"/>
        <xdr:cNvSpPr/>
      </xdr:nvSpPr>
      <xdr:spPr>
        <a:xfrm>
          <a:off x="1079500" y="13150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67472</xdr:rowOff>
    </xdr:from>
    <xdr:ext cx="599010" cy="259045"/>
    <xdr:sp macro="" textlink="">
      <xdr:nvSpPr>
        <xdr:cNvPr id="191" name="テキスト ボックス 190"/>
        <xdr:cNvSpPr txBox="1"/>
      </xdr:nvSpPr>
      <xdr:spPr>
        <a:xfrm>
          <a:off x="830794" y="12926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130,570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38619</xdr:rowOff>
    </xdr:from>
    <xdr:to>
      <xdr:col>6</xdr:col>
      <xdr:colOff>561975</xdr:colOff>
      <xdr:row>76</xdr:row>
      <xdr:rowOff>140219</xdr:rowOff>
    </xdr:to>
    <xdr:sp macro="" textlink="">
      <xdr:nvSpPr>
        <xdr:cNvPr id="197" name="円/楕円 196"/>
        <xdr:cNvSpPr/>
      </xdr:nvSpPr>
      <xdr:spPr>
        <a:xfrm>
          <a:off x="4584700" y="13068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61496</xdr:rowOff>
    </xdr:from>
    <xdr:ext cx="599010" cy="259045"/>
    <xdr:sp macro="" textlink="">
      <xdr:nvSpPr>
        <xdr:cNvPr id="198" name="民生費該当値テキスト"/>
        <xdr:cNvSpPr txBox="1"/>
      </xdr:nvSpPr>
      <xdr:spPr>
        <a:xfrm>
          <a:off x="4686300" y="12920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138,119</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134860</xdr:rowOff>
    </xdr:from>
    <xdr:to>
      <xdr:col>5</xdr:col>
      <xdr:colOff>409575</xdr:colOff>
      <xdr:row>77</xdr:row>
      <xdr:rowOff>65010</xdr:rowOff>
    </xdr:to>
    <xdr:sp macro="" textlink="">
      <xdr:nvSpPr>
        <xdr:cNvPr id="199" name="円/楕円 198"/>
        <xdr:cNvSpPr/>
      </xdr:nvSpPr>
      <xdr:spPr>
        <a:xfrm>
          <a:off x="3746500" y="131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56137</xdr:rowOff>
    </xdr:from>
    <xdr:ext cx="599010" cy="259045"/>
    <xdr:sp macro="" textlink="">
      <xdr:nvSpPr>
        <xdr:cNvPr id="200" name="テキスト ボックス 199"/>
        <xdr:cNvSpPr txBox="1"/>
      </xdr:nvSpPr>
      <xdr:spPr>
        <a:xfrm>
          <a:off x="3497794" y="13257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129,278</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1814</xdr:rowOff>
    </xdr:from>
    <xdr:to>
      <xdr:col>4</xdr:col>
      <xdr:colOff>206375</xdr:colOff>
      <xdr:row>76</xdr:row>
      <xdr:rowOff>103414</xdr:rowOff>
    </xdr:to>
    <xdr:sp macro="" textlink="">
      <xdr:nvSpPr>
        <xdr:cNvPr id="201" name="円/楕円 200"/>
        <xdr:cNvSpPr/>
      </xdr:nvSpPr>
      <xdr:spPr>
        <a:xfrm>
          <a:off x="2857500" y="13032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94541</xdr:rowOff>
    </xdr:from>
    <xdr:ext cx="599010" cy="259045"/>
    <xdr:sp macro="" textlink="">
      <xdr:nvSpPr>
        <xdr:cNvPr id="202" name="テキスト ボックス 201"/>
        <xdr:cNvSpPr txBox="1"/>
      </xdr:nvSpPr>
      <xdr:spPr>
        <a:xfrm>
          <a:off x="2608794" y="13124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141,500</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29214</xdr:rowOff>
    </xdr:from>
    <xdr:to>
      <xdr:col>3</xdr:col>
      <xdr:colOff>3175</xdr:colOff>
      <xdr:row>77</xdr:row>
      <xdr:rowOff>130814</xdr:rowOff>
    </xdr:to>
    <xdr:sp macro="" textlink="">
      <xdr:nvSpPr>
        <xdr:cNvPr id="203" name="円/楕円 202"/>
        <xdr:cNvSpPr/>
      </xdr:nvSpPr>
      <xdr:spPr>
        <a:xfrm>
          <a:off x="1968500" y="13230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121941</xdr:rowOff>
    </xdr:from>
    <xdr:ext cx="599010" cy="259045"/>
    <xdr:sp macro="" textlink="">
      <xdr:nvSpPr>
        <xdr:cNvPr id="204" name="テキスト ボックス 203"/>
        <xdr:cNvSpPr txBox="1"/>
      </xdr:nvSpPr>
      <xdr:spPr>
        <a:xfrm>
          <a:off x="1719794" y="13323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123,233</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34744</xdr:rowOff>
    </xdr:from>
    <xdr:to>
      <xdr:col>1</xdr:col>
      <xdr:colOff>485775</xdr:colOff>
      <xdr:row>77</xdr:row>
      <xdr:rowOff>136344</xdr:rowOff>
    </xdr:to>
    <xdr:sp macro="" textlink="">
      <xdr:nvSpPr>
        <xdr:cNvPr id="205" name="円/楕円 204"/>
        <xdr:cNvSpPr/>
      </xdr:nvSpPr>
      <xdr:spPr>
        <a:xfrm>
          <a:off x="1079500" y="13236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127471</xdr:rowOff>
    </xdr:from>
    <xdr:ext cx="599010" cy="259045"/>
    <xdr:sp macro="" textlink="">
      <xdr:nvSpPr>
        <xdr:cNvPr id="206" name="テキスト ボックス 205"/>
        <xdr:cNvSpPr txBox="1"/>
      </xdr:nvSpPr>
      <xdr:spPr>
        <a:xfrm>
          <a:off x="830794" y="13329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122,725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22/100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45,957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69664</xdr:rowOff>
    </xdr:from>
    <xdr:to>
      <xdr:col>6</xdr:col>
      <xdr:colOff>510540</xdr:colOff>
      <xdr:row>98</xdr:row>
      <xdr:rowOff>151854</xdr:rowOff>
    </xdr:to>
    <xdr:cxnSp macro="">
      <xdr:nvCxnSpPr>
        <xdr:cNvPr id="230" name="直線コネクタ 229"/>
        <xdr:cNvCxnSpPr/>
      </xdr:nvCxnSpPr>
      <xdr:spPr>
        <a:xfrm flipV="1">
          <a:off x="4633595" y="15671614"/>
          <a:ext cx="1270" cy="1282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155681</xdr:rowOff>
    </xdr:from>
    <xdr:ext cx="534377" cy="259045"/>
    <xdr:sp macro="" textlink="">
      <xdr:nvSpPr>
        <xdr:cNvPr id="231" name="衛生費最小値テキスト"/>
        <xdr:cNvSpPr txBox="1"/>
      </xdr:nvSpPr>
      <xdr:spPr>
        <a:xfrm>
          <a:off x="4686300" y="1695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16,810</a:t>
          </a:r>
          <a:endParaRPr kumimoji="1" lang="ja-JP" altLang="en-US" sz="1000" b="1">
            <a:latin typeface="ＭＳ Ｐゴシック"/>
          </a:endParaRPr>
        </a:p>
      </xdr:txBody>
    </xdr:sp>
    <xdr:clientData/>
  </xdr:oneCellAnchor>
  <xdr:twoCellAnchor>
    <xdr:from>
      <xdr:col>6</xdr:col>
      <xdr:colOff>422275</xdr:colOff>
      <xdr:row>98</xdr:row>
      <xdr:rowOff>151854</xdr:rowOff>
    </xdr:from>
    <xdr:to>
      <xdr:col>6</xdr:col>
      <xdr:colOff>600075</xdr:colOff>
      <xdr:row>98</xdr:row>
      <xdr:rowOff>151854</xdr:rowOff>
    </xdr:to>
    <xdr:cxnSp macro="">
      <xdr:nvCxnSpPr>
        <xdr:cNvPr id="232" name="直線コネクタ 231"/>
        <xdr:cNvCxnSpPr/>
      </xdr:nvCxnSpPr>
      <xdr:spPr>
        <a:xfrm>
          <a:off x="4546600" y="16953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16341</xdr:rowOff>
    </xdr:from>
    <xdr:ext cx="599010" cy="259045"/>
    <xdr:sp macro="" textlink="">
      <xdr:nvSpPr>
        <xdr:cNvPr id="233" name="衛生費最大値テキスト"/>
        <xdr:cNvSpPr txBox="1"/>
      </xdr:nvSpPr>
      <xdr:spPr>
        <a:xfrm>
          <a:off x="4686300" y="15446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353,382</a:t>
          </a:r>
          <a:endParaRPr kumimoji="1" lang="ja-JP" altLang="en-US" sz="1000" b="1">
            <a:latin typeface="ＭＳ Ｐゴシック"/>
          </a:endParaRPr>
        </a:p>
      </xdr:txBody>
    </xdr:sp>
    <xdr:clientData/>
  </xdr:oneCellAnchor>
  <xdr:twoCellAnchor>
    <xdr:from>
      <xdr:col>6</xdr:col>
      <xdr:colOff>422275</xdr:colOff>
      <xdr:row>91</xdr:row>
      <xdr:rowOff>69664</xdr:rowOff>
    </xdr:from>
    <xdr:to>
      <xdr:col>6</xdr:col>
      <xdr:colOff>600075</xdr:colOff>
      <xdr:row>91</xdr:row>
      <xdr:rowOff>69664</xdr:rowOff>
    </xdr:to>
    <xdr:cxnSp macro="">
      <xdr:nvCxnSpPr>
        <xdr:cNvPr id="234" name="直線コネクタ 233"/>
        <xdr:cNvCxnSpPr/>
      </xdr:nvCxnSpPr>
      <xdr:spPr>
        <a:xfrm>
          <a:off x="4546600" y="1567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49960</xdr:rowOff>
    </xdr:from>
    <xdr:to>
      <xdr:col>6</xdr:col>
      <xdr:colOff>511175</xdr:colOff>
      <xdr:row>98</xdr:row>
      <xdr:rowOff>60547</xdr:rowOff>
    </xdr:to>
    <xdr:cxnSp macro="">
      <xdr:nvCxnSpPr>
        <xdr:cNvPr id="235" name="直線コネクタ 234"/>
        <xdr:cNvCxnSpPr/>
      </xdr:nvCxnSpPr>
      <xdr:spPr>
        <a:xfrm>
          <a:off x="3797300" y="16852060"/>
          <a:ext cx="838200" cy="10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1502</xdr:rowOff>
    </xdr:from>
    <xdr:ext cx="534377" cy="259045"/>
    <xdr:sp macro="" textlink="">
      <xdr:nvSpPr>
        <xdr:cNvPr id="236" name="衛生費平均値テキスト"/>
        <xdr:cNvSpPr txBox="1"/>
      </xdr:nvSpPr>
      <xdr:spPr>
        <a:xfrm>
          <a:off x="4686300" y="16803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37,277</a:t>
          </a:r>
          <a:endParaRPr kumimoji="1" lang="ja-JP" altLang="en-US" sz="1000" b="1">
            <a:solidFill>
              <a:srgbClr val="000080"/>
            </a:solidFill>
            <a:latin typeface="ＭＳ Ｐゴシック"/>
          </a:endParaRPr>
        </a:p>
      </xdr:txBody>
    </xdr:sp>
    <xdr:clientData/>
  </xdr:oneCellAnchor>
  <xdr:twoCellAnchor>
    <xdr:from>
      <xdr:col>6</xdr:col>
      <xdr:colOff>460375</xdr:colOff>
      <xdr:row>98</xdr:row>
      <xdr:rowOff>23075</xdr:rowOff>
    </xdr:from>
    <xdr:to>
      <xdr:col>6</xdr:col>
      <xdr:colOff>561975</xdr:colOff>
      <xdr:row>98</xdr:row>
      <xdr:rowOff>124675</xdr:rowOff>
    </xdr:to>
    <xdr:sp macro="" textlink="">
      <xdr:nvSpPr>
        <xdr:cNvPr id="237" name="フローチャート : 判断 236"/>
        <xdr:cNvSpPr/>
      </xdr:nvSpPr>
      <xdr:spPr>
        <a:xfrm>
          <a:off x="4584700" y="1682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49960</xdr:rowOff>
    </xdr:from>
    <xdr:to>
      <xdr:col>5</xdr:col>
      <xdr:colOff>358775</xdr:colOff>
      <xdr:row>98</xdr:row>
      <xdr:rowOff>56440</xdr:rowOff>
    </xdr:to>
    <xdr:cxnSp macro="">
      <xdr:nvCxnSpPr>
        <xdr:cNvPr id="238" name="直線コネクタ 237"/>
        <xdr:cNvCxnSpPr/>
      </xdr:nvCxnSpPr>
      <xdr:spPr>
        <a:xfrm flipV="1">
          <a:off x="2908300" y="16852060"/>
          <a:ext cx="889000" cy="6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152329</xdr:rowOff>
    </xdr:from>
    <xdr:to>
      <xdr:col>5</xdr:col>
      <xdr:colOff>409575</xdr:colOff>
      <xdr:row>98</xdr:row>
      <xdr:rowOff>82479</xdr:rowOff>
    </xdr:to>
    <xdr:sp macro="" textlink="">
      <xdr:nvSpPr>
        <xdr:cNvPr id="239" name="フローチャート : 判断 238"/>
        <xdr:cNvSpPr/>
      </xdr:nvSpPr>
      <xdr:spPr>
        <a:xfrm>
          <a:off x="3746500" y="16782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99006</xdr:rowOff>
    </xdr:from>
    <xdr:ext cx="534377" cy="259045"/>
    <xdr:sp macro="" textlink="">
      <xdr:nvSpPr>
        <xdr:cNvPr id="240" name="テキスト ボックス 239"/>
        <xdr:cNvSpPr txBox="1"/>
      </xdr:nvSpPr>
      <xdr:spPr>
        <a:xfrm>
          <a:off x="3530111" y="16558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48,352</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56440</xdr:rowOff>
    </xdr:from>
    <xdr:to>
      <xdr:col>4</xdr:col>
      <xdr:colOff>155575</xdr:colOff>
      <xdr:row>98</xdr:row>
      <xdr:rowOff>63111</xdr:rowOff>
    </xdr:to>
    <xdr:cxnSp macro="">
      <xdr:nvCxnSpPr>
        <xdr:cNvPr id="241" name="直線コネクタ 240"/>
        <xdr:cNvCxnSpPr/>
      </xdr:nvCxnSpPr>
      <xdr:spPr>
        <a:xfrm flipV="1">
          <a:off x="2019300" y="16858540"/>
          <a:ext cx="889000" cy="6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276</xdr:rowOff>
    </xdr:from>
    <xdr:to>
      <xdr:col>4</xdr:col>
      <xdr:colOff>206375</xdr:colOff>
      <xdr:row>98</xdr:row>
      <xdr:rowOff>101876</xdr:rowOff>
    </xdr:to>
    <xdr:sp macro="" textlink="">
      <xdr:nvSpPr>
        <xdr:cNvPr id="242" name="フローチャート : 判断 241"/>
        <xdr:cNvSpPr/>
      </xdr:nvSpPr>
      <xdr:spPr>
        <a:xfrm>
          <a:off x="2857500" y="16802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118403</xdr:rowOff>
    </xdr:from>
    <xdr:ext cx="534377" cy="259045"/>
    <xdr:sp macro="" textlink="">
      <xdr:nvSpPr>
        <xdr:cNvPr id="243" name="テキスト ボックス 242"/>
        <xdr:cNvSpPr txBox="1"/>
      </xdr:nvSpPr>
      <xdr:spPr>
        <a:xfrm>
          <a:off x="2641111" y="16577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43,261</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53930</xdr:rowOff>
    </xdr:from>
    <xdr:to>
      <xdr:col>2</xdr:col>
      <xdr:colOff>638175</xdr:colOff>
      <xdr:row>98</xdr:row>
      <xdr:rowOff>63111</xdr:rowOff>
    </xdr:to>
    <xdr:cxnSp macro="">
      <xdr:nvCxnSpPr>
        <xdr:cNvPr id="244" name="直線コネクタ 243"/>
        <xdr:cNvCxnSpPr/>
      </xdr:nvCxnSpPr>
      <xdr:spPr>
        <a:xfrm>
          <a:off x="1130300" y="16856030"/>
          <a:ext cx="889000" cy="9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6288</xdr:rowOff>
    </xdr:from>
    <xdr:to>
      <xdr:col>3</xdr:col>
      <xdr:colOff>3175</xdr:colOff>
      <xdr:row>98</xdr:row>
      <xdr:rowOff>107888</xdr:rowOff>
    </xdr:to>
    <xdr:sp macro="" textlink="">
      <xdr:nvSpPr>
        <xdr:cNvPr id="245" name="フローチャート : 判断 244"/>
        <xdr:cNvSpPr/>
      </xdr:nvSpPr>
      <xdr:spPr>
        <a:xfrm>
          <a:off x="1968500" y="16808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124415</xdr:rowOff>
    </xdr:from>
    <xdr:ext cx="534377" cy="259045"/>
    <xdr:sp macro="" textlink="">
      <xdr:nvSpPr>
        <xdr:cNvPr id="246" name="テキスト ボックス 245"/>
        <xdr:cNvSpPr txBox="1"/>
      </xdr:nvSpPr>
      <xdr:spPr>
        <a:xfrm>
          <a:off x="1752111" y="16583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41,683</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3332</xdr:rowOff>
    </xdr:from>
    <xdr:to>
      <xdr:col>1</xdr:col>
      <xdr:colOff>485775</xdr:colOff>
      <xdr:row>98</xdr:row>
      <xdr:rowOff>104932</xdr:rowOff>
    </xdr:to>
    <xdr:sp macro="" textlink="">
      <xdr:nvSpPr>
        <xdr:cNvPr id="247" name="フローチャート : 判断 246"/>
        <xdr:cNvSpPr/>
      </xdr:nvSpPr>
      <xdr:spPr>
        <a:xfrm>
          <a:off x="1079500" y="16805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96059</xdr:rowOff>
    </xdr:from>
    <xdr:ext cx="534377" cy="259045"/>
    <xdr:sp macro="" textlink="">
      <xdr:nvSpPr>
        <xdr:cNvPr id="248" name="テキスト ボックス 247"/>
        <xdr:cNvSpPr txBox="1"/>
      </xdr:nvSpPr>
      <xdr:spPr>
        <a:xfrm>
          <a:off x="863111" y="16898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42,459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9747</xdr:rowOff>
    </xdr:from>
    <xdr:to>
      <xdr:col>6</xdr:col>
      <xdr:colOff>561975</xdr:colOff>
      <xdr:row>98</xdr:row>
      <xdr:rowOff>111347</xdr:rowOff>
    </xdr:to>
    <xdr:sp macro="" textlink="">
      <xdr:nvSpPr>
        <xdr:cNvPr id="254" name="円/楕円 253"/>
        <xdr:cNvSpPr/>
      </xdr:nvSpPr>
      <xdr:spPr>
        <a:xfrm>
          <a:off x="4584700" y="16811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140574</xdr:rowOff>
    </xdr:from>
    <xdr:ext cx="534377" cy="259045"/>
    <xdr:sp macro="" textlink="">
      <xdr:nvSpPr>
        <xdr:cNvPr id="255" name="衛生費該当値テキスト"/>
        <xdr:cNvSpPr txBox="1"/>
      </xdr:nvSpPr>
      <xdr:spPr>
        <a:xfrm>
          <a:off x="4686300" y="16599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40,775</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170610</xdr:rowOff>
    </xdr:from>
    <xdr:to>
      <xdr:col>5</xdr:col>
      <xdr:colOff>409575</xdr:colOff>
      <xdr:row>98</xdr:row>
      <xdr:rowOff>100760</xdr:rowOff>
    </xdr:to>
    <xdr:sp macro="" textlink="">
      <xdr:nvSpPr>
        <xdr:cNvPr id="256" name="円/楕円 255"/>
        <xdr:cNvSpPr/>
      </xdr:nvSpPr>
      <xdr:spPr>
        <a:xfrm>
          <a:off x="3746500" y="1680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91887</xdr:rowOff>
    </xdr:from>
    <xdr:ext cx="534377" cy="259045"/>
    <xdr:sp macro="" textlink="">
      <xdr:nvSpPr>
        <xdr:cNvPr id="257" name="テキスト ボックス 256"/>
        <xdr:cNvSpPr txBox="1"/>
      </xdr:nvSpPr>
      <xdr:spPr>
        <a:xfrm>
          <a:off x="3530111" y="16893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43,554</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5640</xdr:rowOff>
    </xdr:from>
    <xdr:to>
      <xdr:col>4</xdr:col>
      <xdr:colOff>206375</xdr:colOff>
      <xdr:row>98</xdr:row>
      <xdr:rowOff>107240</xdr:rowOff>
    </xdr:to>
    <xdr:sp macro="" textlink="">
      <xdr:nvSpPr>
        <xdr:cNvPr id="258" name="円/楕円 257"/>
        <xdr:cNvSpPr/>
      </xdr:nvSpPr>
      <xdr:spPr>
        <a:xfrm>
          <a:off x="2857500" y="16807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98367</xdr:rowOff>
    </xdr:from>
    <xdr:ext cx="534377" cy="259045"/>
    <xdr:sp macro="" textlink="">
      <xdr:nvSpPr>
        <xdr:cNvPr id="259" name="テキスト ボックス 258"/>
        <xdr:cNvSpPr txBox="1"/>
      </xdr:nvSpPr>
      <xdr:spPr>
        <a:xfrm>
          <a:off x="2641111" y="16900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41,853</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12311</xdr:rowOff>
    </xdr:from>
    <xdr:to>
      <xdr:col>3</xdr:col>
      <xdr:colOff>3175</xdr:colOff>
      <xdr:row>98</xdr:row>
      <xdr:rowOff>113911</xdr:rowOff>
    </xdr:to>
    <xdr:sp macro="" textlink="">
      <xdr:nvSpPr>
        <xdr:cNvPr id="260" name="円/楕円 259"/>
        <xdr:cNvSpPr/>
      </xdr:nvSpPr>
      <xdr:spPr>
        <a:xfrm>
          <a:off x="1968500" y="1681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105038</xdr:rowOff>
    </xdr:from>
    <xdr:ext cx="534377" cy="259045"/>
    <xdr:sp macro="" textlink="">
      <xdr:nvSpPr>
        <xdr:cNvPr id="261" name="テキスト ボックス 260"/>
        <xdr:cNvSpPr txBox="1"/>
      </xdr:nvSpPr>
      <xdr:spPr>
        <a:xfrm>
          <a:off x="1752111" y="16907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40,102</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3130</xdr:rowOff>
    </xdr:from>
    <xdr:to>
      <xdr:col>1</xdr:col>
      <xdr:colOff>485775</xdr:colOff>
      <xdr:row>98</xdr:row>
      <xdr:rowOff>104730</xdr:rowOff>
    </xdr:to>
    <xdr:sp macro="" textlink="">
      <xdr:nvSpPr>
        <xdr:cNvPr id="262" name="円/楕円 261"/>
        <xdr:cNvSpPr/>
      </xdr:nvSpPr>
      <xdr:spPr>
        <a:xfrm>
          <a:off x="1079500" y="1680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121257</xdr:rowOff>
    </xdr:from>
    <xdr:ext cx="534377" cy="259045"/>
    <xdr:sp macro="" textlink="">
      <xdr:nvSpPr>
        <xdr:cNvPr id="263" name="テキスト ボックス 262"/>
        <xdr:cNvSpPr txBox="1"/>
      </xdr:nvSpPr>
      <xdr:spPr>
        <a:xfrm>
          <a:off x="863111" y="16580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42,512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31/100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93218</xdr:rowOff>
    </xdr:from>
    <xdr:to>
      <xdr:col>15</xdr:col>
      <xdr:colOff>180340</xdr:colOff>
      <xdr:row>39</xdr:row>
      <xdr:rowOff>44450</xdr:rowOff>
    </xdr:to>
    <xdr:cxnSp macro="">
      <xdr:nvCxnSpPr>
        <xdr:cNvPr id="287" name="直線コネクタ 286"/>
        <xdr:cNvCxnSpPr/>
      </xdr:nvCxnSpPr>
      <xdr:spPr>
        <a:xfrm flipV="1">
          <a:off x="10475595" y="5236718"/>
          <a:ext cx="1270" cy="1494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39895</xdr:rowOff>
    </xdr:from>
    <xdr:ext cx="469744" cy="259045"/>
    <xdr:sp macro="" textlink="">
      <xdr:nvSpPr>
        <xdr:cNvPr id="290" name="労働費最大値テキスト"/>
        <xdr:cNvSpPr txBox="1"/>
      </xdr:nvSpPr>
      <xdr:spPr>
        <a:xfrm>
          <a:off x="10528300" y="5011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3,922</a:t>
          </a:r>
          <a:endParaRPr kumimoji="1" lang="ja-JP" altLang="en-US" sz="1000" b="1">
            <a:latin typeface="ＭＳ Ｐゴシック"/>
          </a:endParaRPr>
        </a:p>
      </xdr:txBody>
    </xdr:sp>
    <xdr:clientData/>
  </xdr:oneCellAnchor>
  <xdr:twoCellAnchor>
    <xdr:from>
      <xdr:col>15</xdr:col>
      <xdr:colOff>92075</xdr:colOff>
      <xdr:row>30</xdr:row>
      <xdr:rowOff>93218</xdr:rowOff>
    </xdr:from>
    <xdr:to>
      <xdr:col>15</xdr:col>
      <xdr:colOff>269875</xdr:colOff>
      <xdr:row>30</xdr:row>
      <xdr:rowOff>93218</xdr:rowOff>
    </xdr:to>
    <xdr:cxnSp macro="">
      <xdr:nvCxnSpPr>
        <xdr:cNvPr id="291" name="直線コネクタ 290"/>
        <xdr:cNvCxnSpPr/>
      </xdr:nvCxnSpPr>
      <xdr:spPr>
        <a:xfrm>
          <a:off x="10388600" y="5236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80645</xdr:rowOff>
    </xdr:from>
    <xdr:to>
      <xdr:col>15</xdr:col>
      <xdr:colOff>180975</xdr:colOff>
      <xdr:row>37</xdr:row>
      <xdr:rowOff>142367</xdr:rowOff>
    </xdr:to>
    <xdr:cxnSp macro="">
      <xdr:nvCxnSpPr>
        <xdr:cNvPr id="292" name="直線コネクタ 291"/>
        <xdr:cNvCxnSpPr/>
      </xdr:nvCxnSpPr>
      <xdr:spPr>
        <a:xfrm>
          <a:off x="9639300" y="6424295"/>
          <a:ext cx="8382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135526</xdr:rowOff>
    </xdr:from>
    <xdr:ext cx="378565" cy="259045"/>
    <xdr:sp macro="" textlink="">
      <xdr:nvSpPr>
        <xdr:cNvPr id="293" name="労働費平均値テキスト"/>
        <xdr:cNvSpPr txBox="1"/>
      </xdr:nvSpPr>
      <xdr:spPr>
        <a:xfrm>
          <a:off x="10528300" y="647917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471</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157099</xdr:rowOff>
    </xdr:from>
    <xdr:to>
      <xdr:col>15</xdr:col>
      <xdr:colOff>231775</xdr:colOff>
      <xdr:row>38</xdr:row>
      <xdr:rowOff>87249</xdr:rowOff>
    </xdr:to>
    <xdr:sp macro="" textlink="">
      <xdr:nvSpPr>
        <xdr:cNvPr id="294" name="フローチャート : 判断 293"/>
        <xdr:cNvSpPr/>
      </xdr:nvSpPr>
      <xdr:spPr>
        <a:xfrm>
          <a:off x="104267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165227</xdr:rowOff>
    </xdr:from>
    <xdr:to>
      <xdr:col>14</xdr:col>
      <xdr:colOff>28575</xdr:colOff>
      <xdr:row>37</xdr:row>
      <xdr:rowOff>80645</xdr:rowOff>
    </xdr:to>
    <xdr:cxnSp macro="">
      <xdr:nvCxnSpPr>
        <xdr:cNvPr id="295" name="直線コネクタ 294"/>
        <xdr:cNvCxnSpPr/>
      </xdr:nvCxnSpPr>
      <xdr:spPr>
        <a:xfrm>
          <a:off x="8750300" y="5994527"/>
          <a:ext cx="889000" cy="429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64516</xdr:rowOff>
    </xdr:from>
    <xdr:to>
      <xdr:col>14</xdr:col>
      <xdr:colOff>79375</xdr:colOff>
      <xdr:row>37</xdr:row>
      <xdr:rowOff>166115</xdr:rowOff>
    </xdr:to>
    <xdr:sp macro="" textlink="">
      <xdr:nvSpPr>
        <xdr:cNvPr id="296" name="フローチャート : 判断 295"/>
        <xdr:cNvSpPr/>
      </xdr:nvSpPr>
      <xdr:spPr>
        <a:xfrm>
          <a:off x="9588500" y="640816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37</xdr:row>
      <xdr:rowOff>157243</xdr:rowOff>
    </xdr:from>
    <xdr:ext cx="378565" cy="259045"/>
    <xdr:sp macro="" textlink="">
      <xdr:nvSpPr>
        <xdr:cNvPr id="297" name="テキスト ボックス 296"/>
        <xdr:cNvSpPr txBox="1"/>
      </xdr:nvSpPr>
      <xdr:spPr>
        <a:xfrm>
          <a:off x="9450017" y="65008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714</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165227</xdr:rowOff>
    </xdr:from>
    <xdr:to>
      <xdr:col>12</xdr:col>
      <xdr:colOff>511175</xdr:colOff>
      <xdr:row>36</xdr:row>
      <xdr:rowOff>8255</xdr:rowOff>
    </xdr:to>
    <xdr:cxnSp macro="">
      <xdr:nvCxnSpPr>
        <xdr:cNvPr id="298" name="直線コネクタ 297"/>
        <xdr:cNvCxnSpPr/>
      </xdr:nvCxnSpPr>
      <xdr:spPr>
        <a:xfrm flipV="1">
          <a:off x="7861300" y="5994527"/>
          <a:ext cx="889000" cy="185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124333</xdr:rowOff>
    </xdr:from>
    <xdr:to>
      <xdr:col>12</xdr:col>
      <xdr:colOff>561975</xdr:colOff>
      <xdr:row>37</xdr:row>
      <xdr:rowOff>54483</xdr:rowOff>
    </xdr:to>
    <xdr:sp macro="" textlink="">
      <xdr:nvSpPr>
        <xdr:cNvPr id="299" name="フローチャート : 判断 298"/>
        <xdr:cNvSpPr/>
      </xdr:nvSpPr>
      <xdr:spPr>
        <a:xfrm>
          <a:off x="8699500" y="629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45610</xdr:rowOff>
    </xdr:from>
    <xdr:ext cx="469744" cy="259045"/>
    <xdr:sp macro="" textlink="">
      <xdr:nvSpPr>
        <xdr:cNvPr id="300" name="テキスト ボックス 299"/>
        <xdr:cNvSpPr txBox="1"/>
      </xdr:nvSpPr>
      <xdr:spPr>
        <a:xfrm>
          <a:off x="8515427" y="6389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1,007</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8255</xdr:rowOff>
    </xdr:from>
    <xdr:to>
      <xdr:col>11</xdr:col>
      <xdr:colOff>307975</xdr:colOff>
      <xdr:row>36</xdr:row>
      <xdr:rowOff>66929</xdr:rowOff>
    </xdr:to>
    <xdr:cxnSp macro="">
      <xdr:nvCxnSpPr>
        <xdr:cNvPr id="301" name="直線コネクタ 300"/>
        <xdr:cNvCxnSpPr/>
      </xdr:nvCxnSpPr>
      <xdr:spPr>
        <a:xfrm flipV="1">
          <a:off x="6972300" y="6180455"/>
          <a:ext cx="889000" cy="58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158242</xdr:rowOff>
    </xdr:from>
    <xdr:to>
      <xdr:col>11</xdr:col>
      <xdr:colOff>358775</xdr:colOff>
      <xdr:row>36</xdr:row>
      <xdr:rowOff>88392</xdr:rowOff>
    </xdr:to>
    <xdr:sp macro="" textlink="">
      <xdr:nvSpPr>
        <xdr:cNvPr id="302" name="フローチャート : 判断 301"/>
        <xdr:cNvSpPr/>
      </xdr:nvSpPr>
      <xdr:spPr>
        <a:xfrm>
          <a:off x="7810500" y="6158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79519</xdr:rowOff>
    </xdr:from>
    <xdr:ext cx="469744" cy="259045"/>
    <xdr:sp macro="" textlink="">
      <xdr:nvSpPr>
        <xdr:cNvPr id="303" name="テキスト ボックス 302"/>
        <xdr:cNvSpPr txBox="1"/>
      </xdr:nvSpPr>
      <xdr:spPr>
        <a:xfrm>
          <a:off x="7626427" y="6251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1,368</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135763</xdr:rowOff>
    </xdr:from>
    <xdr:to>
      <xdr:col>10</xdr:col>
      <xdr:colOff>155575</xdr:colOff>
      <xdr:row>36</xdr:row>
      <xdr:rowOff>65913</xdr:rowOff>
    </xdr:to>
    <xdr:sp macro="" textlink="">
      <xdr:nvSpPr>
        <xdr:cNvPr id="304" name="フローチャート : 判断 303"/>
        <xdr:cNvSpPr/>
      </xdr:nvSpPr>
      <xdr:spPr>
        <a:xfrm>
          <a:off x="6921500" y="613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82440</xdr:rowOff>
    </xdr:from>
    <xdr:ext cx="469744" cy="259045"/>
    <xdr:sp macro="" textlink="">
      <xdr:nvSpPr>
        <xdr:cNvPr id="305" name="テキスト ボックス 304"/>
        <xdr:cNvSpPr txBox="1"/>
      </xdr:nvSpPr>
      <xdr:spPr>
        <a:xfrm>
          <a:off x="6737427" y="5911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91567</xdr:rowOff>
    </xdr:from>
    <xdr:to>
      <xdr:col>15</xdr:col>
      <xdr:colOff>231775</xdr:colOff>
      <xdr:row>38</xdr:row>
      <xdr:rowOff>21717</xdr:rowOff>
    </xdr:to>
    <xdr:sp macro="" textlink="">
      <xdr:nvSpPr>
        <xdr:cNvPr id="311" name="円/楕円 310"/>
        <xdr:cNvSpPr/>
      </xdr:nvSpPr>
      <xdr:spPr>
        <a:xfrm>
          <a:off x="10426700" y="6435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114444</xdr:rowOff>
    </xdr:from>
    <xdr:ext cx="378565" cy="259045"/>
    <xdr:sp macro="" textlink="">
      <xdr:nvSpPr>
        <xdr:cNvPr id="312" name="労働費該当値テキスト"/>
        <xdr:cNvSpPr txBox="1"/>
      </xdr:nvSpPr>
      <xdr:spPr>
        <a:xfrm>
          <a:off x="10528300" y="62866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643</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29845</xdr:rowOff>
    </xdr:from>
    <xdr:to>
      <xdr:col>14</xdr:col>
      <xdr:colOff>79375</xdr:colOff>
      <xdr:row>37</xdr:row>
      <xdr:rowOff>131445</xdr:rowOff>
    </xdr:to>
    <xdr:sp macro="" textlink="">
      <xdr:nvSpPr>
        <xdr:cNvPr id="313" name="円/楕円 312"/>
        <xdr:cNvSpPr/>
      </xdr:nvSpPr>
      <xdr:spPr>
        <a:xfrm>
          <a:off x="9588500" y="6373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35</xdr:row>
      <xdr:rowOff>147972</xdr:rowOff>
    </xdr:from>
    <xdr:ext cx="378565" cy="259045"/>
    <xdr:sp macro="" textlink="">
      <xdr:nvSpPr>
        <xdr:cNvPr id="314" name="テキスト ボックス 313"/>
        <xdr:cNvSpPr txBox="1"/>
      </xdr:nvSpPr>
      <xdr:spPr>
        <a:xfrm>
          <a:off x="9450017" y="61487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805</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114427</xdr:rowOff>
    </xdr:from>
    <xdr:to>
      <xdr:col>12</xdr:col>
      <xdr:colOff>561975</xdr:colOff>
      <xdr:row>35</xdr:row>
      <xdr:rowOff>44577</xdr:rowOff>
    </xdr:to>
    <xdr:sp macro="" textlink="">
      <xdr:nvSpPr>
        <xdr:cNvPr id="315" name="円/楕円 314"/>
        <xdr:cNvSpPr/>
      </xdr:nvSpPr>
      <xdr:spPr>
        <a:xfrm>
          <a:off x="8699500" y="5943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33</xdr:row>
      <xdr:rowOff>61104</xdr:rowOff>
    </xdr:from>
    <xdr:ext cx="469744" cy="259045"/>
    <xdr:sp macro="" textlink="">
      <xdr:nvSpPr>
        <xdr:cNvPr id="316" name="テキスト ボックス 315"/>
        <xdr:cNvSpPr txBox="1"/>
      </xdr:nvSpPr>
      <xdr:spPr>
        <a:xfrm>
          <a:off x="8515427" y="5718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1,933</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128905</xdr:rowOff>
    </xdr:from>
    <xdr:to>
      <xdr:col>11</xdr:col>
      <xdr:colOff>358775</xdr:colOff>
      <xdr:row>36</xdr:row>
      <xdr:rowOff>59055</xdr:rowOff>
    </xdr:to>
    <xdr:sp macro="" textlink="">
      <xdr:nvSpPr>
        <xdr:cNvPr id="317" name="円/楕円 316"/>
        <xdr:cNvSpPr/>
      </xdr:nvSpPr>
      <xdr:spPr>
        <a:xfrm>
          <a:off x="7810500" y="612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75582</xdr:rowOff>
    </xdr:from>
    <xdr:ext cx="469744" cy="259045"/>
    <xdr:sp macro="" textlink="">
      <xdr:nvSpPr>
        <xdr:cNvPr id="318" name="テキスト ボックス 317"/>
        <xdr:cNvSpPr txBox="1"/>
      </xdr:nvSpPr>
      <xdr:spPr>
        <a:xfrm>
          <a:off x="7626427" y="5904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1,445</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16129</xdr:rowOff>
    </xdr:from>
    <xdr:to>
      <xdr:col>10</xdr:col>
      <xdr:colOff>155575</xdr:colOff>
      <xdr:row>36</xdr:row>
      <xdr:rowOff>117729</xdr:rowOff>
    </xdr:to>
    <xdr:sp macro="" textlink="">
      <xdr:nvSpPr>
        <xdr:cNvPr id="319" name="円/楕円 318"/>
        <xdr:cNvSpPr/>
      </xdr:nvSpPr>
      <xdr:spPr>
        <a:xfrm>
          <a:off x="6921500" y="618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108856</xdr:rowOff>
    </xdr:from>
    <xdr:ext cx="469744" cy="259045"/>
    <xdr:sp macro="" textlink="">
      <xdr:nvSpPr>
        <xdr:cNvPr id="320" name="テキスト ボックス 319"/>
        <xdr:cNvSpPr txBox="1"/>
      </xdr:nvSpPr>
      <xdr:spPr>
        <a:xfrm>
          <a:off x="6737427" y="6281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24,845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40" name="テキスト ボックス 33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63062</xdr:rowOff>
    </xdr:from>
    <xdr:to>
      <xdr:col>15</xdr:col>
      <xdr:colOff>180340</xdr:colOff>
      <xdr:row>59</xdr:row>
      <xdr:rowOff>37859</xdr:rowOff>
    </xdr:to>
    <xdr:cxnSp macro="">
      <xdr:nvCxnSpPr>
        <xdr:cNvPr id="344" name="直線コネクタ 343"/>
        <xdr:cNvCxnSpPr/>
      </xdr:nvCxnSpPr>
      <xdr:spPr>
        <a:xfrm flipV="1">
          <a:off x="10475595" y="8807012"/>
          <a:ext cx="1270" cy="1346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41686</xdr:rowOff>
    </xdr:from>
    <xdr:ext cx="378565" cy="259045"/>
    <xdr:sp macro="" textlink="">
      <xdr:nvSpPr>
        <xdr:cNvPr id="345" name="農林水産業費最小値テキスト"/>
        <xdr:cNvSpPr txBox="1"/>
      </xdr:nvSpPr>
      <xdr:spPr>
        <a:xfrm>
          <a:off x="10528300" y="101572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346</a:t>
          </a:r>
          <a:endParaRPr kumimoji="1" lang="ja-JP" altLang="en-US" sz="1000" b="1">
            <a:latin typeface="ＭＳ Ｐゴシック"/>
          </a:endParaRPr>
        </a:p>
      </xdr:txBody>
    </xdr:sp>
    <xdr:clientData/>
  </xdr:oneCellAnchor>
  <xdr:twoCellAnchor>
    <xdr:from>
      <xdr:col>15</xdr:col>
      <xdr:colOff>92075</xdr:colOff>
      <xdr:row>59</xdr:row>
      <xdr:rowOff>37859</xdr:rowOff>
    </xdr:from>
    <xdr:to>
      <xdr:col>15</xdr:col>
      <xdr:colOff>269875</xdr:colOff>
      <xdr:row>59</xdr:row>
      <xdr:rowOff>37859</xdr:rowOff>
    </xdr:to>
    <xdr:cxnSp macro="">
      <xdr:nvCxnSpPr>
        <xdr:cNvPr id="346" name="直線コネクタ 345"/>
        <xdr:cNvCxnSpPr/>
      </xdr:nvCxnSpPr>
      <xdr:spPr>
        <a:xfrm>
          <a:off x="10388600" y="1015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9739</xdr:rowOff>
    </xdr:from>
    <xdr:ext cx="534377" cy="259045"/>
    <xdr:sp macro="" textlink="">
      <xdr:nvSpPr>
        <xdr:cNvPr id="347" name="農林水産業費最大値テキスト"/>
        <xdr:cNvSpPr txBox="1"/>
      </xdr:nvSpPr>
      <xdr:spPr>
        <a:xfrm>
          <a:off x="10528300" y="858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71,023</a:t>
          </a:r>
          <a:endParaRPr kumimoji="1" lang="ja-JP" altLang="en-US" sz="1000" b="1">
            <a:latin typeface="ＭＳ Ｐゴシック"/>
          </a:endParaRPr>
        </a:p>
      </xdr:txBody>
    </xdr:sp>
    <xdr:clientData/>
  </xdr:oneCellAnchor>
  <xdr:twoCellAnchor>
    <xdr:from>
      <xdr:col>15</xdr:col>
      <xdr:colOff>92075</xdr:colOff>
      <xdr:row>51</xdr:row>
      <xdr:rowOff>63062</xdr:rowOff>
    </xdr:from>
    <xdr:to>
      <xdr:col>15</xdr:col>
      <xdr:colOff>269875</xdr:colOff>
      <xdr:row>51</xdr:row>
      <xdr:rowOff>63062</xdr:rowOff>
    </xdr:to>
    <xdr:cxnSp macro="">
      <xdr:nvCxnSpPr>
        <xdr:cNvPr id="348" name="直線コネクタ 347"/>
        <xdr:cNvCxnSpPr/>
      </xdr:nvCxnSpPr>
      <xdr:spPr>
        <a:xfrm>
          <a:off x="10388600" y="8807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52</xdr:row>
      <xdr:rowOff>132194</xdr:rowOff>
    </xdr:from>
    <xdr:to>
      <xdr:col>15</xdr:col>
      <xdr:colOff>180975</xdr:colOff>
      <xdr:row>53</xdr:row>
      <xdr:rowOff>11360</xdr:rowOff>
    </xdr:to>
    <xdr:cxnSp macro="">
      <xdr:nvCxnSpPr>
        <xdr:cNvPr id="349" name="直線コネクタ 348"/>
        <xdr:cNvCxnSpPr/>
      </xdr:nvCxnSpPr>
      <xdr:spPr>
        <a:xfrm>
          <a:off x="9639300" y="9047594"/>
          <a:ext cx="838200" cy="50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111447</xdr:rowOff>
    </xdr:from>
    <xdr:ext cx="534377" cy="259045"/>
    <xdr:sp macro="" textlink="">
      <xdr:nvSpPr>
        <xdr:cNvPr id="350" name="農林水産業費平均値テキスト"/>
        <xdr:cNvSpPr txBox="1"/>
      </xdr:nvSpPr>
      <xdr:spPr>
        <a:xfrm>
          <a:off x="10528300" y="98840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10,684</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133020</xdr:rowOff>
    </xdr:from>
    <xdr:to>
      <xdr:col>15</xdr:col>
      <xdr:colOff>231775</xdr:colOff>
      <xdr:row>58</xdr:row>
      <xdr:rowOff>63170</xdr:rowOff>
    </xdr:to>
    <xdr:sp macro="" textlink="">
      <xdr:nvSpPr>
        <xdr:cNvPr id="351" name="フローチャート : 判断 350"/>
        <xdr:cNvSpPr/>
      </xdr:nvSpPr>
      <xdr:spPr>
        <a:xfrm>
          <a:off x="104267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52</xdr:row>
      <xdr:rowOff>132194</xdr:rowOff>
    </xdr:from>
    <xdr:to>
      <xdr:col>14</xdr:col>
      <xdr:colOff>28575</xdr:colOff>
      <xdr:row>53</xdr:row>
      <xdr:rowOff>128365</xdr:rowOff>
    </xdr:to>
    <xdr:cxnSp macro="">
      <xdr:nvCxnSpPr>
        <xdr:cNvPr id="352" name="直線コネクタ 351"/>
        <xdr:cNvCxnSpPr/>
      </xdr:nvCxnSpPr>
      <xdr:spPr>
        <a:xfrm flipV="1">
          <a:off x="8750300" y="9047594"/>
          <a:ext cx="889000" cy="167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52</xdr:row>
      <xdr:rowOff>41275</xdr:rowOff>
    </xdr:from>
    <xdr:to>
      <xdr:col>14</xdr:col>
      <xdr:colOff>79375</xdr:colOff>
      <xdr:row>52</xdr:row>
      <xdr:rowOff>142875</xdr:rowOff>
    </xdr:to>
    <xdr:sp macro="" textlink="">
      <xdr:nvSpPr>
        <xdr:cNvPr id="353" name="フローチャート : 判断 352"/>
        <xdr:cNvSpPr/>
      </xdr:nvSpPr>
      <xdr:spPr>
        <a:xfrm>
          <a:off x="9588500" y="895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50</xdr:row>
      <xdr:rowOff>159402</xdr:rowOff>
    </xdr:from>
    <xdr:ext cx="534377" cy="259045"/>
    <xdr:sp macro="" textlink="">
      <xdr:nvSpPr>
        <xdr:cNvPr id="354" name="テキスト ボックス 353"/>
        <xdr:cNvSpPr txBox="1"/>
      </xdr:nvSpPr>
      <xdr:spPr>
        <a:xfrm>
          <a:off x="9372111" y="873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60,500</a:t>
          </a:r>
          <a:endParaRPr kumimoji="1" lang="ja-JP" altLang="en-US" sz="1000" b="1">
            <a:solidFill>
              <a:srgbClr val="000080"/>
            </a:solidFill>
            <a:latin typeface="ＭＳ Ｐゴシック"/>
          </a:endParaRPr>
        </a:p>
      </xdr:txBody>
    </xdr:sp>
    <xdr:clientData/>
  </xdr:oneCellAnchor>
  <xdr:twoCellAnchor>
    <xdr:from>
      <xdr:col>11</xdr:col>
      <xdr:colOff>307975</xdr:colOff>
      <xdr:row>50</xdr:row>
      <xdr:rowOff>111182</xdr:rowOff>
    </xdr:from>
    <xdr:to>
      <xdr:col>12</xdr:col>
      <xdr:colOff>511175</xdr:colOff>
      <xdr:row>53</xdr:row>
      <xdr:rowOff>128365</xdr:rowOff>
    </xdr:to>
    <xdr:cxnSp macro="">
      <xdr:nvCxnSpPr>
        <xdr:cNvPr id="355" name="直線コネクタ 354"/>
        <xdr:cNvCxnSpPr/>
      </xdr:nvCxnSpPr>
      <xdr:spPr>
        <a:xfrm>
          <a:off x="7861300" y="8683682"/>
          <a:ext cx="889000" cy="531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54</xdr:row>
      <xdr:rowOff>41122</xdr:rowOff>
    </xdr:from>
    <xdr:to>
      <xdr:col>12</xdr:col>
      <xdr:colOff>561975</xdr:colOff>
      <xdr:row>54</xdr:row>
      <xdr:rowOff>142722</xdr:rowOff>
    </xdr:to>
    <xdr:sp macro="" textlink="">
      <xdr:nvSpPr>
        <xdr:cNvPr id="356" name="フローチャート : 判断 355"/>
        <xdr:cNvSpPr/>
      </xdr:nvSpPr>
      <xdr:spPr>
        <a:xfrm>
          <a:off x="8699500" y="9299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133849</xdr:rowOff>
    </xdr:from>
    <xdr:ext cx="534377" cy="259045"/>
    <xdr:sp macro="" textlink="">
      <xdr:nvSpPr>
        <xdr:cNvPr id="357" name="テキスト ボックス 356"/>
        <xdr:cNvSpPr txBox="1"/>
      </xdr:nvSpPr>
      <xdr:spPr>
        <a:xfrm>
          <a:off x="8483111" y="939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42,508</a:t>
          </a:r>
          <a:endParaRPr kumimoji="1" lang="ja-JP" altLang="en-US" sz="1000" b="1">
            <a:solidFill>
              <a:srgbClr val="000080"/>
            </a:solidFill>
            <a:latin typeface="ＭＳ Ｐゴシック"/>
          </a:endParaRPr>
        </a:p>
      </xdr:txBody>
    </xdr:sp>
    <xdr:clientData/>
  </xdr:oneCellAnchor>
  <xdr:twoCellAnchor>
    <xdr:from>
      <xdr:col>10</xdr:col>
      <xdr:colOff>104775</xdr:colOff>
      <xdr:row>50</xdr:row>
      <xdr:rowOff>111182</xdr:rowOff>
    </xdr:from>
    <xdr:to>
      <xdr:col>11</xdr:col>
      <xdr:colOff>307975</xdr:colOff>
      <xdr:row>54</xdr:row>
      <xdr:rowOff>154502</xdr:rowOff>
    </xdr:to>
    <xdr:cxnSp macro="">
      <xdr:nvCxnSpPr>
        <xdr:cNvPr id="358" name="直線コネクタ 357"/>
        <xdr:cNvCxnSpPr/>
      </xdr:nvCxnSpPr>
      <xdr:spPr>
        <a:xfrm flipV="1">
          <a:off x="6972300" y="8683682"/>
          <a:ext cx="889000" cy="729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53</xdr:row>
      <xdr:rowOff>43085</xdr:rowOff>
    </xdr:from>
    <xdr:to>
      <xdr:col>11</xdr:col>
      <xdr:colOff>358775</xdr:colOff>
      <xdr:row>53</xdr:row>
      <xdr:rowOff>144685</xdr:rowOff>
    </xdr:to>
    <xdr:sp macro="" textlink="">
      <xdr:nvSpPr>
        <xdr:cNvPr id="359" name="フローチャート : 判断 358"/>
        <xdr:cNvSpPr/>
      </xdr:nvSpPr>
      <xdr:spPr>
        <a:xfrm>
          <a:off x="7810500" y="912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53</xdr:row>
      <xdr:rowOff>135812</xdr:rowOff>
    </xdr:from>
    <xdr:ext cx="534377" cy="259045"/>
    <xdr:sp macro="" textlink="">
      <xdr:nvSpPr>
        <xdr:cNvPr id="360" name="テキスト ボックス 359"/>
        <xdr:cNvSpPr txBox="1"/>
      </xdr:nvSpPr>
      <xdr:spPr>
        <a:xfrm>
          <a:off x="7594111" y="9222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51,405</a:t>
          </a:r>
          <a:endParaRPr kumimoji="1" lang="ja-JP" altLang="en-US" sz="1000" b="1">
            <a:solidFill>
              <a:srgbClr val="000080"/>
            </a:solidFill>
            <a:latin typeface="ＭＳ Ｐゴシック"/>
          </a:endParaRPr>
        </a:p>
      </xdr:txBody>
    </xdr:sp>
    <xdr:clientData/>
  </xdr:oneCellAnchor>
  <xdr:twoCellAnchor>
    <xdr:from>
      <xdr:col>10</xdr:col>
      <xdr:colOff>53975</xdr:colOff>
      <xdr:row>53</xdr:row>
      <xdr:rowOff>123495</xdr:rowOff>
    </xdr:from>
    <xdr:to>
      <xdr:col>10</xdr:col>
      <xdr:colOff>155575</xdr:colOff>
      <xdr:row>54</xdr:row>
      <xdr:rowOff>53645</xdr:rowOff>
    </xdr:to>
    <xdr:sp macro="" textlink="">
      <xdr:nvSpPr>
        <xdr:cNvPr id="361" name="フローチャート : 判断 360"/>
        <xdr:cNvSpPr/>
      </xdr:nvSpPr>
      <xdr:spPr>
        <a:xfrm>
          <a:off x="6921500" y="9210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52</xdr:row>
      <xdr:rowOff>70172</xdr:rowOff>
    </xdr:from>
    <xdr:ext cx="534377" cy="259045"/>
    <xdr:sp macro="" textlink="">
      <xdr:nvSpPr>
        <xdr:cNvPr id="362" name="テキスト ボックス 361"/>
        <xdr:cNvSpPr txBox="1"/>
      </xdr:nvSpPr>
      <xdr:spPr>
        <a:xfrm>
          <a:off x="6705111" y="8985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47,184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52</xdr:row>
      <xdr:rowOff>132010</xdr:rowOff>
    </xdr:from>
    <xdr:to>
      <xdr:col>15</xdr:col>
      <xdr:colOff>231775</xdr:colOff>
      <xdr:row>53</xdr:row>
      <xdr:rowOff>62160</xdr:rowOff>
    </xdr:to>
    <xdr:sp macro="" textlink="">
      <xdr:nvSpPr>
        <xdr:cNvPr id="368" name="円/楕円 367"/>
        <xdr:cNvSpPr/>
      </xdr:nvSpPr>
      <xdr:spPr>
        <a:xfrm>
          <a:off x="10426700" y="9047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51</xdr:row>
      <xdr:rowOff>154887</xdr:rowOff>
    </xdr:from>
    <xdr:ext cx="534377" cy="259045"/>
    <xdr:sp macro="" textlink="">
      <xdr:nvSpPr>
        <xdr:cNvPr id="369" name="農林水産業費該当値テキスト"/>
        <xdr:cNvSpPr txBox="1"/>
      </xdr:nvSpPr>
      <xdr:spPr>
        <a:xfrm>
          <a:off x="10528300" y="8898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55,737</a:t>
          </a:r>
          <a:endParaRPr kumimoji="1" lang="ja-JP" altLang="en-US" sz="1000" b="1">
            <a:solidFill>
              <a:srgbClr val="FF0000"/>
            </a:solidFill>
            <a:latin typeface="ＭＳ Ｐゴシック"/>
          </a:endParaRPr>
        </a:p>
      </xdr:txBody>
    </xdr:sp>
    <xdr:clientData/>
  </xdr:oneCellAnchor>
  <xdr:twoCellAnchor>
    <xdr:from>
      <xdr:col>13</xdr:col>
      <xdr:colOff>663575</xdr:colOff>
      <xdr:row>52</xdr:row>
      <xdr:rowOff>81394</xdr:rowOff>
    </xdr:from>
    <xdr:to>
      <xdr:col>14</xdr:col>
      <xdr:colOff>79375</xdr:colOff>
      <xdr:row>53</xdr:row>
      <xdr:rowOff>11544</xdr:rowOff>
    </xdr:to>
    <xdr:sp macro="" textlink="">
      <xdr:nvSpPr>
        <xdr:cNvPr id="370" name="円/楕円 369"/>
        <xdr:cNvSpPr/>
      </xdr:nvSpPr>
      <xdr:spPr>
        <a:xfrm>
          <a:off x="9588500" y="899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53</xdr:row>
      <xdr:rowOff>2671</xdr:rowOff>
    </xdr:from>
    <xdr:ext cx="534377" cy="259045"/>
    <xdr:sp macro="" textlink="">
      <xdr:nvSpPr>
        <xdr:cNvPr id="371" name="テキスト ボックス 370"/>
        <xdr:cNvSpPr txBox="1"/>
      </xdr:nvSpPr>
      <xdr:spPr>
        <a:xfrm>
          <a:off x="9372111" y="908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58,394</a:t>
          </a:r>
          <a:endParaRPr kumimoji="1" lang="ja-JP" altLang="en-US" sz="1000" b="1">
            <a:solidFill>
              <a:srgbClr val="FF0000"/>
            </a:solidFill>
            <a:latin typeface="ＭＳ Ｐゴシック"/>
          </a:endParaRPr>
        </a:p>
      </xdr:txBody>
    </xdr:sp>
    <xdr:clientData/>
  </xdr:oneCellAnchor>
  <xdr:twoCellAnchor>
    <xdr:from>
      <xdr:col>12</xdr:col>
      <xdr:colOff>460375</xdr:colOff>
      <xdr:row>53</xdr:row>
      <xdr:rowOff>77565</xdr:rowOff>
    </xdr:from>
    <xdr:to>
      <xdr:col>12</xdr:col>
      <xdr:colOff>561975</xdr:colOff>
      <xdr:row>54</xdr:row>
      <xdr:rowOff>7715</xdr:rowOff>
    </xdr:to>
    <xdr:sp macro="" textlink="">
      <xdr:nvSpPr>
        <xdr:cNvPr id="372" name="円/楕円 371"/>
        <xdr:cNvSpPr/>
      </xdr:nvSpPr>
      <xdr:spPr>
        <a:xfrm>
          <a:off x="8699500" y="916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52</xdr:row>
      <xdr:rowOff>24242</xdr:rowOff>
    </xdr:from>
    <xdr:ext cx="534377" cy="259045"/>
    <xdr:sp macro="" textlink="">
      <xdr:nvSpPr>
        <xdr:cNvPr id="373" name="テキスト ボックス 372"/>
        <xdr:cNvSpPr txBox="1"/>
      </xdr:nvSpPr>
      <xdr:spPr>
        <a:xfrm>
          <a:off x="8483111" y="8939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49,595</a:t>
          </a:r>
          <a:endParaRPr kumimoji="1" lang="ja-JP" altLang="en-US" sz="1000" b="1">
            <a:solidFill>
              <a:srgbClr val="FF0000"/>
            </a:solidFill>
            <a:latin typeface="ＭＳ Ｐゴシック"/>
          </a:endParaRPr>
        </a:p>
      </xdr:txBody>
    </xdr:sp>
    <xdr:clientData/>
  </xdr:oneCellAnchor>
  <xdr:twoCellAnchor>
    <xdr:from>
      <xdr:col>11</xdr:col>
      <xdr:colOff>257175</xdr:colOff>
      <xdr:row>50</xdr:row>
      <xdr:rowOff>60382</xdr:rowOff>
    </xdr:from>
    <xdr:to>
      <xdr:col>11</xdr:col>
      <xdr:colOff>358775</xdr:colOff>
      <xdr:row>50</xdr:row>
      <xdr:rowOff>161982</xdr:rowOff>
    </xdr:to>
    <xdr:sp macro="" textlink="">
      <xdr:nvSpPr>
        <xdr:cNvPr id="374" name="円/楕円 373"/>
        <xdr:cNvSpPr/>
      </xdr:nvSpPr>
      <xdr:spPr>
        <a:xfrm>
          <a:off x="7810500" y="8632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49</xdr:row>
      <xdr:rowOff>7059</xdr:rowOff>
    </xdr:from>
    <xdr:ext cx="534377" cy="259045"/>
    <xdr:sp macro="" textlink="">
      <xdr:nvSpPr>
        <xdr:cNvPr id="375" name="テキスト ボックス 374"/>
        <xdr:cNvSpPr txBox="1"/>
      </xdr:nvSpPr>
      <xdr:spPr>
        <a:xfrm>
          <a:off x="7594111" y="8408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77,497</a:t>
          </a:r>
          <a:endParaRPr kumimoji="1" lang="ja-JP" altLang="en-US" sz="1000" b="1">
            <a:solidFill>
              <a:srgbClr val="FF0000"/>
            </a:solidFill>
            <a:latin typeface="ＭＳ Ｐゴシック"/>
          </a:endParaRPr>
        </a:p>
      </xdr:txBody>
    </xdr:sp>
    <xdr:clientData/>
  </xdr:oneCellAnchor>
  <xdr:twoCellAnchor>
    <xdr:from>
      <xdr:col>10</xdr:col>
      <xdr:colOff>53975</xdr:colOff>
      <xdr:row>54</xdr:row>
      <xdr:rowOff>103702</xdr:rowOff>
    </xdr:from>
    <xdr:to>
      <xdr:col>10</xdr:col>
      <xdr:colOff>155575</xdr:colOff>
      <xdr:row>55</xdr:row>
      <xdr:rowOff>33852</xdr:rowOff>
    </xdr:to>
    <xdr:sp macro="" textlink="">
      <xdr:nvSpPr>
        <xdr:cNvPr id="376" name="円/楕円 375"/>
        <xdr:cNvSpPr/>
      </xdr:nvSpPr>
      <xdr:spPr>
        <a:xfrm>
          <a:off x="6921500" y="9362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24979</xdr:rowOff>
    </xdr:from>
    <xdr:ext cx="534377" cy="259045"/>
    <xdr:sp macro="" textlink="">
      <xdr:nvSpPr>
        <xdr:cNvPr id="377" name="テキスト ボックス 376"/>
        <xdr:cNvSpPr txBox="1"/>
      </xdr:nvSpPr>
      <xdr:spPr>
        <a:xfrm>
          <a:off x="6705111" y="9454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39,223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31,156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77216</xdr:rowOff>
    </xdr:from>
    <xdr:to>
      <xdr:col>15</xdr:col>
      <xdr:colOff>180340</xdr:colOff>
      <xdr:row>79</xdr:row>
      <xdr:rowOff>42430</xdr:rowOff>
    </xdr:to>
    <xdr:cxnSp macro="">
      <xdr:nvCxnSpPr>
        <xdr:cNvPr id="401" name="直線コネクタ 400"/>
        <xdr:cNvCxnSpPr/>
      </xdr:nvCxnSpPr>
      <xdr:spPr>
        <a:xfrm flipV="1">
          <a:off x="10475595" y="12078716"/>
          <a:ext cx="1270" cy="1508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46257</xdr:rowOff>
    </xdr:from>
    <xdr:ext cx="313932" cy="259045"/>
    <xdr:sp macro="" textlink="">
      <xdr:nvSpPr>
        <xdr:cNvPr id="402" name="商工費最小値テキスト"/>
        <xdr:cNvSpPr txBox="1"/>
      </xdr:nvSpPr>
      <xdr:spPr>
        <a:xfrm>
          <a:off x="10528300" y="135908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15</xdr:col>
      <xdr:colOff>92075</xdr:colOff>
      <xdr:row>79</xdr:row>
      <xdr:rowOff>42430</xdr:rowOff>
    </xdr:from>
    <xdr:to>
      <xdr:col>15</xdr:col>
      <xdr:colOff>269875</xdr:colOff>
      <xdr:row>79</xdr:row>
      <xdr:rowOff>42430</xdr:rowOff>
    </xdr:to>
    <xdr:cxnSp macro="">
      <xdr:nvCxnSpPr>
        <xdr:cNvPr id="403" name="直線コネクタ 402"/>
        <xdr:cNvCxnSpPr/>
      </xdr:nvCxnSpPr>
      <xdr:spPr>
        <a:xfrm>
          <a:off x="10388600" y="13586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23893</xdr:rowOff>
    </xdr:from>
    <xdr:ext cx="534377" cy="259045"/>
    <xdr:sp macro="" textlink="">
      <xdr:nvSpPr>
        <xdr:cNvPr id="404" name="商工費最大値テキスト"/>
        <xdr:cNvSpPr txBox="1"/>
      </xdr:nvSpPr>
      <xdr:spPr>
        <a:xfrm>
          <a:off x="10528300" y="11853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39,640</a:t>
          </a:r>
          <a:endParaRPr kumimoji="1" lang="ja-JP" altLang="en-US" sz="1000" b="1">
            <a:latin typeface="ＭＳ Ｐゴシック"/>
          </a:endParaRPr>
        </a:p>
      </xdr:txBody>
    </xdr:sp>
    <xdr:clientData/>
  </xdr:oneCellAnchor>
  <xdr:twoCellAnchor>
    <xdr:from>
      <xdr:col>15</xdr:col>
      <xdr:colOff>92075</xdr:colOff>
      <xdr:row>70</xdr:row>
      <xdr:rowOff>77216</xdr:rowOff>
    </xdr:from>
    <xdr:to>
      <xdr:col>15</xdr:col>
      <xdr:colOff>269875</xdr:colOff>
      <xdr:row>70</xdr:row>
      <xdr:rowOff>77216</xdr:rowOff>
    </xdr:to>
    <xdr:cxnSp macro="">
      <xdr:nvCxnSpPr>
        <xdr:cNvPr id="405" name="直線コネクタ 404"/>
        <xdr:cNvCxnSpPr/>
      </xdr:nvCxnSpPr>
      <xdr:spPr>
        <a:xfrm>
          <a:off x="10388600" y="12078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71</xdr:row>
      <xdr:rowOff>132194</xdr:rowOff>
    </xdr:from>
    <xdr:to>
      <xdr:col>15</xdr:col>
      <xdr:colOff>180975</xdr:colOff>
      <xdr:row>72</xdr:row>
      <xdr:rowOff>167094</xdr:rowOff>
    </xdr:to>
    <xdr:cxnSp macro="">
      <xdr:nvCxnSpPr>
        <xdr:cNvPr id="406" name="直線コネクタ 405"/>
        <xdr:cNvCxnSpPr/>
      </xdr:nvCxnSpPr>
      <xdr:spPr>
        <a:xfrm flipV="1">
          <a:off x="9639300" y="12305144"/>
          <a:ext cx="838200" cy="20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81920</xdr:rowOff>
    </xdr:from>
    <xdr:ext cx="469744" cy="259045"/>
    <xdr:sp macro="" textlink="">
      <xdr:nvSpPr>
        <xdr:cNvPr id="407" name="商工費平均値テキスト"/>
        <xdr:cNvSpPr txBox="1"/>
      </xdr:nvSpPr>
      <xdr:spPr>
        <a:xfrm>
          <a:off x="10528300" y="13283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6,117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103493</xdr:rowOff>
    </xdr:from>
    <xdr:to>
      <xdr:col>15</xdr:col>
      <xdr:colOff>231775</xdr:colOff>
      <xdr:row>78</xdr:row>
      <xdr:rowOff>33643</xdr:rowOff>
    </xdr:to>
    <xdr:sp macro="" textlink="">
      <xdr:nvSpPr>
        <xdr:cNvPr id="408" name="フローチャート : 判断 407"/>
        <xdr:cNvSpPr/>
      </xdr:nvSpPr>
      <xdr:spPr>
        <a:xfrm>
          <a:off x="10426700" y="13305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72</xdr:row>
      <xdr:rowOff>167094</xdr:rowOff>
    </xdr:from>
    <xdr:to>
      <xdr:col>14</xdr:col>
      <xdr:colOff>28575</xdr:colOff>
      <xdr:row>74</xdr:row>
      <xdr:rowOff>41593</xdr:rowOff>
    </xdr:to>
    <xdr:cxnSp macro="">
      <xdr:nvCxnSpPr>
        <xdr:cNvPr id="409" name="直線コネクタ 408"/>
        <xdr:cNvCxnSpPr/>
      </xdr:nvCxnSpPr>
      <xdr:spPr>
        <a:xfrm flipV="1">
          <a:off x="8750300" y="12511494"/>
          <a:ext cx="889000" cy="217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3442</xdr:rowOff>
    </xdr:from>
    <xdr:to>
      <xdr:col>14</xdr:col>
      <xdr:colOff>79375</xdr:colOff>
      <xdr:row>76</xdr:row>
      <xdr:rowOff>105042</xdr:rowOff>
    </xdr:to>
    <xdr:sp macro="" textlink="">
      <xdr:nvSpPr>
        <xdr:cNvPr id="410" name="フローチャート : 判断 409"/>
        <xdr:cNvSpPr/>
      </xdr:nvSpPr>
      <xdr:spPr>
        <a:xfrm>
          <a:off x="9588500" y="1303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96169</xdr:rowOff>
    </xdr:from>
    <xdr:ext cx="534377" cy="259045"/>
    <xdr:sp macro="" textlink="">
      <xdr:nvSpPr>
        <xdr:cNvPr id="411" name="テキスト ボックス 410"/>
        <xdr:cNvSpPr txBox="1"/>
      </xdr:nvSpPr>
      <xdr:spPr>
        <a:xfrm>
          <a:off x="9372111" y="13126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13,243</a:t>
          </a:r>
          <a:endParaRPr kumimoji="1" lang="ja-JP" altLang="en-US" sz="1000" b="1">
            <a:solidFill>
              <a:srgbClr val="000080"/>
            </a:solidFill>
            <a:latin typeface="ＭＳ Ｐゴシック"/>
          </a:endParaRPr>
        </a:p>
      </xdr:txBody>
    </xdr:sp>
    <xdr:clientData/>
  </xdr:oneCellAnchor>
  <xdr:twoCellAnchor>
    <xdr:from>
      <xdr:col>11</xdr:col>
      <xdr:colOff>307975</xdr:colOff>
      <xdr:row>74</xdr:row>
      <xdr:rowOff>33668</xdr:rowOff>
    </xdr:from>
    <xdr:to>
      <xdr:col>12</xdr:col>
      <xdr:colOff>511175</xdr:colOff>
      <xdr:row>74</xdr:row>
      <xdr:rowOff>41593</xdr:rowOff>
    </xdr:to>
    <xdr:cxnSp macro="">
      <xdr:nvCxnSpPr>
        <xdr:cNvPr id="412" name="直線コネクタ 411"/>
        <xdr:cNvCxnSpPr/>
      </xdr:nvCxnSpPr>
      <xdr:spPr>
        <a:xfrm>
          <a:off x="7861300" y="12720968"/>
          <a:ext cx="889000" cy="7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142317</xdr:rowOff>
    </xdr:from>
    <xdr:to>
      <xdr:col>12</xdr:col>
      <xdr:colOff>561975</xdr:colOff>
      <xdr:row>77</xdr:row>
      <xdr:rowOff>72467</xdr:rowOff>
    </xdr:to>
    <xdr:sp macro="" textlink="">
      <xdr:nvSpPr>
        <xdr:cNvPr id="413" name="フローチャート : 判断 412"/>
        <xdr:cNvSpPr/>
      </xdr:nvSpPr>
      <xdr:spPr>
        <a:xfrm>
          <a:off x="8699500" y="13172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63594</xdr:rowOff>
    </xdr:from>
    <xdr:ext cx="469744" cy="259045"/>
    <xdr:sp macro="" textlink="">
      <xdr:nvSpPr>
        <xdr:cNvPr id="414" name="テキスト ボックス 413"/>
        <xdr:cNvSpPr txBox="1"/>
      </xdr:nvSpPr>
      <xdr:spPr>
        <a:xfrm>
          <a:off x="8515427" y="13265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9,598</a:t>
          </a:r>
          <a:endParaRPr kumimoji="1" lang="ja-JP" altLang="en-US" sz="1000" b="1">
            <a:solidFill>
              <a:srgbClr val="000080"/>
            </a:solidFill>
            <a:latin typeface="ＭＳ Ｐゴシック"/>
          </a:endParaRPr>
        </a:p>
      </xdr:txBody>
    </xdr:sp>
    <xdr:clientData/>
  </xdr:oneCellAnchor>
  <xdr:twoCellAnchor>
    <xdr:from>
      <xdr:col>10</xdr:col>
      <xdr:colOff>104775</xdr:colOff>
      <xdr:row>74</xdr:row>
      <xdr:rowOff>13627</xdr:rowOff>
    </xdr:from>
    <xdr:to>
      <xdr:col>11</xdr:col>
      <xdr:colOff>307975</xdr:colOff>
      <xdr:row>74</xdr:row>
      <xdr:rowOff>33668</xdr:rowOff>
    </xdr:to>
    <xdr:cxnSp macro="">
      <xdr:nvCxnSpPr>
        <xdr:cNvPr id="415" name="直線コネクタ 414"/>
        <xdr:cNvCxnSpPr/>
      </xdr:nvCxnSpPr>
      <xdr:spPr>
        <a:xfrm>
          <a:off x="6972300" y="12700927"/>
          <a:ext cx="889000" cy="20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119838</xdr:rowOff>
    </xdr:from>
    <xdr:to>
      <xdr:col>11</xdr:col>
      <xdr:colOff>358775</xdr:colOff>
      <xdr:row>77</xdr:row>
      <xdr:rowOff>49988</xdr:rowOff>
    </xdr:to>
    <xdr:sp macro="" textlink="">
      <xdr:nvSpPr>
        <xdr:cNvPr id="416" name="フローチャート : 判断 415"/>
        <xdr:cNvSpPr/>
      </xdr:nvSpPr>
      <xdr:spPr>
        <a:xfrm>
          <a:off x="7810500" y="13150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41115</xdr:rowOff>
    </xdr:from>
    <xdr:ext cx="534377" cy="259045"/>
    <xdr:sp macro="" textlink="">
      <xdr:nvSpPr>
        <xdr:cNvPr id="417" name="テキスト ボックス 416"/>
        <xdr:cNvSpPr txBox="1"/>
      </xdr:nvSpPr>
      <xdr:spPr>
        <a:xfrm>
          <a:off x="7594111" y="13242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10,188</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151346</xdr:rowOff>
    </xdr:from>
    <xdr:to>
      <xdr:col>10</xdr:col>
      <xdr:colOff>155575</xdr:colOff>
      <xdr:row>77</xdr:row>
      <xdr:rowOff>81496</xdr:rowOff>
    </xdr:to>
    <xdr:sp macro="" textlink="">
      <xdr:nvSpPr>
        <xdr:cNvPr id="418" name="フローチャート : 判断 417"/>
        <xdr:cNvSpPr/>
      </xdr:nvSpPr>
      <xdr:spPr>
        <a:xfrm>
          <a:off x="6921500" y="13181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77</xdr:row>
      <xdr:rowOff>72623</xdr:rowOff>
    </xdr:from>
    <xdr:ext cx="469744" cy="259045"/>
    <xdr:sp macro="" textlink="">
      <xdr:nvSpPr>
        <xdr:cNvPr id="419" name="テキスト ボックス 418"/>
        <xdr:cNvSpPr txBox="1"/>
      </xdr:nvSpPr>
      <xdr:spPr>
        <a:xfrm>
          <a:off x="6737427" y="13274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9,361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71</xdr:row>
      <xdr:rowOff>81394</xdr:rowOff>
    </xdr:from>
    <xdr:to>
      <xdr:col>15</xdr:col>
      <xdr:colOff>231775</xdr:colOff>
      <xdr:row>72</xdr:row>
      <xdr:rowOff>11544</xdr:rowOff>
    </xdr:to>
    <xdr:sp macro="" textlink="">
      <xdr:nvSpPr>
        <xdr:cNvPr id="425" name="円/楕円 424"/>
        <xdr:cNvSpPr/>
      </xdr:nvSpPr>
      <xdr:spPr>
        <a:xfrm>
          <a:off x="10426700" y="1225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70</xdr:row>
      <xdr:rowOff>104271</xdr:rowOff>
    </xdr:from>
    <xdr:ext cx="534377" cy="259045"/>
    <xdr:sp macro="" textlink="">
      <xdr:nvSpPr>
        <xdr:cNvPr id="426" name="商工費該当値テキスト"/>
        <xdr:cNvSpPr txBox="1"/>
      </xdr:nvSpPr>
      <xdr:spPr>
        <a:xfrm>
          <a:off x="10528300" y="12105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33,697</a:t>
          </a:r>
          <a:endParaRPr kumimoji="1" lang="ja-JP" altLang="en-US" sz="1000" b="1">
            <a:solidFill>
              <a:srgbClr val="FF0000"/>
            </a:solidFill>
            <a:latin typeface="ＭＳ Ｐゴシック"/>
          </a:endParaRPr>
        </a:p>
      </xdr:txBody>
    </xdr:sp>
    <xdr:clientData/>
  </xdr:oneCellAnchor>
  <xdr:twoCellAnchor>
    <xdr:from>
      <xdr:col>13</xdr:col>
      <xdr:colOff>663575</xdr:colOff>
      <xdr:row>72</xdr:row>
      <xdr:rowOff>116294</xdr:rowOff>
    </xdr:from>
    <xdr:to>
      <xdr:col>14</xdr:col>
      <xdr:colOff>79375</xdr:colOff>
      <xdr:row>73</xdr:row>
      <xdr:rowOff>46444</xdr:rowOff>
    </xdr:to>
    <xdr:sp macro="" textlink="">
      <xdr:nvSpPr>
        <xdr:cNvPr id="427" name="円/楕円 426"/>
        <xdr:cNvSpPr/>
      </xdr:nvSpPr>
      <xdr:spPr>
        <a:xfrm>
          <a:off x="9588500" y="12460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71</xdr:row>
      <xdr:rowOff>62971</xdr:rowOff>
    </xdr:from>
    <xdr:ext cx="534377" cy="259045"/>
    <xdr:sp macro="" textlink="">
      <xdr:nvSpPr>
        <xdr:cNvPr id="428" name="テキスト ボックス 427"/>
        <xdr:cNvSpPr txBox="1"/>
      </xdr:nvSpPr>
      <xdr:spPr>
        <a:xfrm>
          <a:off x="9372111" y="12235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28,281</a:t>
          </a:r>
          <a:endParaRPr kumimoji="1" lang="ja-JP" altLang="en-US" sz="1000" b="1">
            <a:solidFill>
              <a:srgbClr val="FF0000"/>
            </a:solidFill>
            <a:latin typeface="ＭＳ Ｐゴシック"/>
          </a:endParaRPr>
        </a:p>
      </xdr:txBody>
    </xdr:sp>
    <xdr:clientData/>
  </xdr:oneCellAnchor>
  <xdr:twoCellAnchor>
    <xdr:from>
      <xdr:col>12</xdr:col>
      <xdr:colOff>460375</xdr:colOff>
      <xdr:row>73</xdr:row>
      <xdr:rowOff>162243</xdr:rowOff>
    </xdr:from>
    <xdr:to>
      <xdr:col>12</xdr:col>
      <xdr:colOff>561975</xdr:colOff>
      <xdr:row>74</xdr:row>
      <xdr:rowOff>92393</xdr:rowOff>
    </xdr:to>
    <xdr:sp macro="" textlink="">
      <xdr:nvSpPr>
        <xdr:cNvPr id="429" name="円/楕円 428"/>
        <xdr:cNvSpPr/>
      </xdr:nvSpPr>
      <xdr:spPr>
        <a:xfrm>
          <a:off x="8699500" y="12678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72</xdr:row>
      <xdr:rowOff>108920</xdr:rowOff>
    </xdr:from>
    <xdr:ext cx="534377" cy="259045"/>
    <xdr:sp macro="" textlink="">
      <xdr:nvSpPr>
        <xdr:cNvPr id="430" name="テキスト ボックス 429"/>
        <xdr:cNvSpPr txBox="1"/>
      </xdr:nvSpPr>
      <xdr:spPr>
        <a:xfrm>
          <a:off x="8483111" y="12453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22,575</a:t>
          </a:r>
          <a:endParaRPr kumimoji="1" lang="ja-JP" altLang="en-US" sz="1000" b="1">
            <a:solidFill>
              <a:srgbClr val="FF0000"/>
            </a:solidFill>
            <a:latin typeface="ＭＳ Ｐゴシック"/>
          </a:endParaRPr>
        </a:p>
      </xdr:txBody>
    </xdr:sp>
    <xdr:clientData/>
  </xdr:oneCellAnchor>
  <xdr:twoCellAnchor>
    <xdr:from>
      <xdr:col>11</xdr:col>
      <xdr:colOff>257175</xdr:colOff>
      <xdr:row>73</xdr:row>
      <xdr:rowOff>154318</xdr:rowOff>
    </xdr:from>
    <xdr:to>
      <xdr:col>11</xdr:col>
      <xdr:colOff>358775</xdr:colOff>
      <xdr:row>74</xdr:row>
      <xdr:rowOff>84468</xdr:rowOff>
    </xdr:to>
    <xdr:sp macro="" textlink="">
      <xdr:nvSpPr>
        <xdr:cNvPr id="431" name="円/楕円 430"/>
        <xdr:cNvSpPr/>
      </xdr:nvSpPr>
      <xdr:spPr>
        <a:xfrm>
          <a:off x="7810500" y="1267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72</xdr:row>
      <xdr:rowOff>100995</xdr:rowOff>
    </xdr:from>
    <xdr:ext cx="534377" cy="259045"/>
    <xdr:sp macro="" textlink="">
      <xdr:nvSpPr>
        <xdr:cNvPr id="432" name="テキスト ボックス 431"/>
        <xdr:cNvSpPr txBox="1"/>
      </xdr:nvSpPr>
      <xdr:spPr>
        <a:xfrm>
          <a:off x="7594111" y="12445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22,783</a:t>
          </a:r>
          <a:endParaRPr kumimoji="1" lang="ja-JP" altLang="en-US" sz="1000" b="1">
            <a:solidFill>
              <a:srgbClr val="FF0000"/>
            </a:solidFill>
            <a:latin typeface="ＭＳ Ｐゴシック"/>
          </a:endParaRPr>
        </a:p>
      </xdr:txBody>
    </xdr:sp>
    <xdr:clientData/>
  </xdr:oneCellAnchor>
  <xdr:twoCellAnchor>
    <xdr:from>
      <xdr:col>10</xdr:col>
      <xdr:colOff>53975</xdr:colOff>
      <xdr:row>73</xdr:row>
      <xdr:rowOff>134277</xdr:rowOff>
    </xdr:from>
    <xdr:to>
      <xdr:col>10</xdr:col>
      <xdr:colOff>155575</xdr:colOff>
      <xdr:row>74</xdr:row>
      <xdr:rowOff>64427</xdr:rowOff>
    </xdr:to>
    <xdr:sp macro="" textlink="">
      <xdr:nvSpPr>
        <xdr:cNvPr id="433" name="円/楕円 432"/>
        <xdr:cNvSpPr/>
      </xdr:nvSpPr>
      <xdr:spPr>
        <a:xfrm>
          <a:off x="6921500" y="12650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72</xdr:row>
      <xdr:rowOff>80954</xdr:rowOff>
    </xdr:from>
    <xdr:ext cx="534377" cy="259045"/>
    <xdr:sp macro="" textlink="">
      <xdr:nvSpPr>
        <xdr:cNvPr id="434" name="テキスト ボックス 433"/>
        <xdr:cNvSpPr txBox="1"/>
      </xdr:nvSpPr>
      <xdr:spPr>
        <a:xfrm>
          <a:off x="6705111" y="12425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23,309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7/100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74,880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139700</xdr:rowOff>
    </xdr:from>
    <xdr:to>
      <xdr:col>16</xdr:col>
      <xdr:colOff>307975</xdr:colOff>
      <xdr:row>99</xdr:row>
      <xdr:rowOff>139700</xdr:rowOff>
    </xdr:to>
    <xdr:cxnSp macro="">
      <xdr:nvCxnSpPr>
        <xdr:cNvPr id="445" name="直線コネクタ 444"/>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168927</xdr:rowOff>
    </xdr:from>
    <xdr:ext cx="248786" cy="259045"/>
    <xdr:sp macro="" textlink="">
      <xdr:nvSpPr>
        <xdr:cNvPr id="446" name="テキスト ボックス 445"/>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25400</xdr:rowOff>
    </xdr:from>
    <xdr:to>
      <xdr:col>16</xdr:col>
      <xdr:colOff>307975</xdr:colOff>
      <xdr:row>98</xdr:row>
      <xdr:rowOff>25400</xdr:rowOff>
    </xdr:to>
    <xdr:cxnSp macro="">
      <xdr:nvCxnSpPr>
        <xdr:cNvPr id="447" name="直線コネクタ 446"/>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54627</xdr:rowOff>
    </xdr:from>
    <xdr:ext cx="531299" cy="259045"/>
    <xdr:sp macro="" textlink="">
      <xdr:nvSpPr>
        <xdr:cNvPr id="448" name="テキスト ボックス 447"/>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96</xdr:row>
      <xdr:rowOff>82550</xdr:rowOff>
    </xdr:from>
    <xdr:to>
      <xdr:col>16</xdr:col>
      <xdr:colOff>307975</xdr:colOff>
      <xdr:row>96</xdr:row>
      <xdr:rowOff>82550</xdr:rowOff>
    </xdr:to>
    <xdr:cxnSp macro="">
      <xdr:nvCxnSpPr>
        <xdr:cNvPr id="449" name="直線コネクタ 448"/>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111777</xdr:rowOff>
    </xdr:from>
    <xdr:ext cx="531299" cy="259045"/>
    <xdr:sp macro="" textlink="">
      <xdr:nvSpPr>
        <xdr:cNvPr id="450" name="テキスト ボックス 449"/>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52" name="テキスト ボックス 45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93</xdr:row>
      <xdr:rowOff>25400</xdr:rowOff>
    </xdr:from>
    <xdr:to>
      <xdr:col>16</xdr:col>
      <xdr:colOff>307975</xdr:colOff>
      <xdr:row>93</xdr:row>
      <xdr:rowOff>25400</xdr:rowOff>
    </xdr:to>
    <xdr:cxnSp macro="">
      <xdr:nvCxnSpPr>
        <xdr:cNvPr id="453" name="直線コネクタ 452"/>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54627</xdr:rowOff>
    </xdr:from>
    <xdr:ext cx="595419" cy="259045"/>
    <xdr:sp macro="" textlink="">
      <xdr:nvSpPr>
        <xdr:cNvPr id="454" name="テキスト ボックス 453"/>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55" name="直線コネクタ 454"/>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56" name="テキスト ボックス 455"/>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89</xdr:row>
      <xdr:rowOff>139700</xdr:rowOff>
    </xdr:from>
    <xdr:to>
      <xdr:col>16</xdr:col>
      <xdr:colOff>307975</xdr:colOff>
      <xdr:row>89</xdr:row>
      <xdr:rowOff>139700</xdr:rowOff>
    </xdr:to>
    <xdr:cxnSp macro="">
      <xdr:nvCxnSpPr>
        <xdr:cNvPr id="457" name="直線コネクタ 456"/>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88</xdr:row>
      <xdr:rowOff>168927</xdr:rowOff>
    </xdr:from>
    <xdr:ext cx="595419" cy="259045"/>
    <xdr:sp macro="" textlink="">
      <xdr:nvSpPr>
        <xdr:cNvPr id="458" name="テキスト ボックス 457"/>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163340</xdr:rowOff>
    </xdr:from>
    <xdr:to>
      <xdr:col>15</xdr:col>
      <xdr:colOff>180340</xdr:colOff>
      <xdr:row>99</xdr:row>
      <xdr:rowOff>836</xdr:rowOff>
    </xdr:to>
    <xdr:cxnSp macro="">
      <xdr:nvCxnSpPr>
        <xdr:cNvPr id="462" name="直線コネクタ 461"/>
        <xdr:cNvCxnSpPr/>
      </xdr:nvCxnSpPr>
      <xdr:spPr>
        <a:xfrm flipV="1">
          <a:off x="10475595" y="15593840"/>
          <a:ext cx="1270" cy="1380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4663</xdr:rowOff>
    </xdr:from>
    <xdr:ext cx="534377" cy="259045"/>
    <xdr:sp macro="" textlink="">
      <xdr:nvSpPr>
        <xdr:cNvPr id="463" name="土木費最小値テキスト"/>
        <xdr:cNvSpPr txBox="1"/>
      </xdr:nvSpPr>
      <xdr:spPr>
        <a:xfrm>
          <a:off x="10528300" y="16978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14,579</a:t>
          </a:r>
          <a:endParaRPr kumimoji="1" lang="ja-JP" altLang="en-US" sz="1000" b="1">
            <a:latin typeface="ＭＳ Ｐゴシック"/>
          </a:endParaRPr>
        </a:p>
      </xdr:txBody>
    </xdr:sp>
    <xdr:clientData/>
  </xdr:oneCellAnchor>
  <xdr:twoCellAnchor>
    <xdr:from>
      <xdr:col>15</xdr:col>
      <xdr:colOff>92075</xdr:colOff>
      <xdr:row>99</xdr:row>
      <xdr:rowOff>836</xdr:rowOff>
    </xdr:from>
    <xdr:to>
      <xdr:col>15</xdr:col>
      <xdr:colOff>269875</xdr:colOff>
      <xdr:row>99</xdr:row>
      <xdr:rowOff>836</xdr:rowOff>
    </xdr:to>
    <xdr:cxnSp macro="">
      <xdr:nvCxnSpPr>
        <xdr:cNvPr id="464" name="直線コネクタ 463"/>
        <xdr:cNvCxnSpPr/>
      </xdr:nvCxnSpPr>
      <xdr:spPr>
        <a:xfrm>
          <a:off x="10388600" y="16974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110017</xdr:rowOff>
    </xdr:from>
    <xdr:ext cx="599010" cy="259045"/>
    <xdr:sp macro="" textlink="">
      <xdr:nvSpPr>
        <xdr:cNvPr id="465" name="土木費最大値テキスト"/>
        <xdr:cNvSpPr txBox="1"/>
      </xdr:nvSpPr>
      <xdr:spPr>
        <a:xfrm>
          <a:off x="10528300" y="15369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159,518</a:t>
          </a:r>
          <a:endParaRPr kumimoji="1" lang="ja-JP" altLang="en-US" sz="1000" b="1">
            <a:latin typeface="ＭＳ Ｐゴシック"/>
          </a:endParaRPr>
        </a:p>
      </xdr:txBody>
    </xdr:sp>
    <xdr:clientData/>
  </xdr:oneCellAnchor>
  <xdr:twoCellAnchor>
    <xdr:from>
      <xdr:col>15</xdr:col>
      <xdr:colOff>92075</xdr:colOff>
      <xdr:row>90</xdr:row>
      <xdr:rowOff>163340</xdr:rowOff>
    </xdr:from>
    <xdr:to>
      <xdr:col>15</xdr:col>
      <xdr:colOff>269875</xdr:colOff>
      <xdr:row>90</xdr:row>
      <xdr:rowOff>163340</xdr:rowOff>
    </xdr:to>
    <xdr:cxnSp macro="">
      <xdr:nvCxnSpPr>
        <xdr:cNvPr id="466" name="直線コネクタ 465"/>
        <xdr:cNvCxnSpPr/>
      </xdr:nvCxnSpPr>
      <xdr:spPr>
        <a:xfrm>
          <a:off x="10388600" y="15593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145996</xdr:rowOff>
    </xdr:from>
    <xdr:to>
      <xdr:col>15</xdr:col>
      <xdr:colOff>180975</xdr:colOff>
      <xdr:row>96</xdr:row>
      <xdr:rowOff>136852</xdr:rowOff>
    </xdr:to>
    <xdr:cxnSp macro="">
      <xdr:nvCxnSpPr>
        <xdr:cNvPr id="467" name="直線コネクタ 466"/>
        <xdr:cNvCxnSpPr/>
      </xdr:nvCxnSpPr>
      <xdr:spPr>
        <a:xfrm flipV="1">
          <a:off x="9639300" y="16433746"/>
          <a:ext cx="838200" cy="162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31390</xdr:rowOff>
    </xdr:from>
    <xdr:ext cx="534377" cy="259045"/>
    <xdr:sp macro="" textlink="">
      <xdr:nvSpPr>
        <xdr:cNvPr id="468" name="土木費平均値テキスト"/>
        <xdr:cNvSpPr txBox="1"/>
      </xdr:nvSpPr>
      <xdr:spPr>
        <a:xfrm>
          <a:off x="10528300" y="16662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39,773</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52963</xdr:rowOff>
    </xdr:from>
    <xdr:to>
      <xdr:col>15</xdr:col>
      <xdr:colOff>231775</xdr:colOff>
      <xdr:row>97</xdr:row>
      <xdr:rowOff>154563</xdr:rowOff>
    </xdr:to>
    <xdr:sp macro="" textlink="">
      <xdr:nvSpPr>
        <xdr:cNvPr id="469" name="フローチャート : 判断 468"/>
        <xdr:cNvSpPr/>
      </xdr:nvSpPr>
      <xdr:spPr>
        <a:xfrm>
          <a:off x="10426700" y="16683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130660</xdr:rowOff>
    </xdr:from>
    <xdr:to>
      <xdr:col>14</xdr:col>
      <xdr:colOff>28575</xdr:colOff>
      <xdr:row>96</xdr:row>
      <xdr:rowOff>136852</xdr:rowOff>
    </xdr:to>
    <xdr:cxnSp macro="">
      <xdr:nvCxnSpPr>
        <xdr:cNvPr id="470" name="直線コネクタ 469"/>
        <xdr:cNvCxnSpPr/>
      </xdr:nvCxnSpPr>
      <xdr:spPr>
        <a:xfrm>
          <a:off x="8750300" y="16589860"/>
          <a:ext cx="889000" cy="6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4584</xdr:rowOff>
    </xdr:from>
    <xdr:to>
      <xdr:col>14</xdr:col>
      <xdr:colOff>79375</xdr:colOff>
      <xdr:row>97</xdr:row>
      <xdr:rowOff>106184</xdr:rowOff>
    </xdr:to>
    <xdr:sp macro="" textlink="">
      <xdr:nvSpPr>
        <xdr:cNvPr id="471" name="フローチャート : 判断 470"/>
        <xdr:cNvSpPr/>
      </xdr:nvSpPr>
      <xdr:spPr>
        <a:xfrm>
          <a:off x="9588500" y="16635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97311</xdr:rowOff>
    </xdr:from>
    <xdr:ext cx="534377" cy="259045"/>
    <xdr:sp macro="" textlink="">
      <xdr:nvSpPr>
        <xdr:cNvPr id="472" name="テキスト ボックス 471"/>
        <xdr:cNvSpPr txBox="1"/>
      </xdr:nvSpPr>
      <xdr:spPr>
        <a:xfrm>
          <a:off x="9372111" y="16727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44,852</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130660</xdr:rowOff>
    </xdr:from>
    <xdr:to>
      <xdr:col>12</xdr:col>
      <xdr:colOff>511175</xdr:colOff>
      <xdr:row>97</xdr:row>
      <xdr:rowOff>6283</xdr:rowOff>
    </xdr:to>
    <xdr:cxnSp macro="">
      <xdr:nvCxnSpPr>
        <xdr:cNvPr id="473" name="直線コネクタ 472"/>
        <xdr:cNvCxnSpPr/>
      </xdr:nvCxnSpPr>
      <xdr:spPr>
        <a:xfrm flipV="1">
          <a:off x="7861300" y="16589860"/>
          <a:ext cx="889000" cy="47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34026</xdr:rowOff>
    </xdr:from>
    <xdr:to>
      <xdr:col>12</xdr:col>
      <xdr:colOff>561975</xdr:colOff>
      <xdr:row>97</xdr:row>
      <xdr:rowOff>135626</xdr:rowOff>
    </xdr:to>
    <xdr:sp macro="" textlink="">
      <xdr:nvSpPr>
        <xdr:cNvPr id="474" name="フローチャート : 判断 473"/>
        <xdr:cNvSpPr/>
      </xdr:nvSpPr>
      <xdr:spPr>
        <a:xfrm>
          <a:off x="8699500" y="16664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126753</xdr:rowOff>
    </xdr:from>
    <xdr:ext cx="534377" cy="259045"/>
    <xdr:sp macro="" textlink="">
      <xdr:nvSpPr>
        <xdr:cNvPr id="475" name="テキスト ボックス 474"/>
        <xdr:cNvSpPr txBox="1"/>
      </xdr:nvSpPr>
      <xdr:spPr>
        <a:xfrm>
          <a:off x="8483111" y="16757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41,761</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105972</xdr:rowOff>
    </xdr:from>
    <xdr:to>
      <xdr:col>11</xdr:col>
      <xdr:colOff>307975</xdr:colOff>
      <xdr:row>97</xdr:row>
      <xdr:rowOff>6283</xdr:rowOff>
    </xdr:to>
    <xdr:cxnSp macro="">
      <xdr:nvCxnSpPr>
        <xdr:cNvPr id="476" name="直線コネクタ 475"/>
        <xdr:cNvCxnSpPr/>
      </xdr:nvCxnSpPr>
      <xdr:spPr>
        <a:xfrm>
          <a:off x="6972300" y="16565172"/>
          <a:ext cx="889000" cy="71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15796</xdr:rowOff>
    </xdr:from>
    <xdr:to>
      <xdr:col>11</xdr:col>
      <xdr:colOff>358775</xdr:colOff>
      <xdr:row>97</xdr:row>
      <xdr:rowOff>117396</xdr:rowOff>
    </xdr:to>
    <xdr:sp macro="" textlink="">
      <xdr:nvSpPr>
        <xdr:cNvPr id="477" name="フローチャート : 判断 476"/>
        <xdr:cNvSpPr/>
      </xdr:nvSpPr>
      <xdr:spPr>
        <a:xfrm>
          <a:off x="7810500" y="16646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108523</xdr:rowOff>
    </xdr:from>
    <xdr:ext cx="534377" cy="259045"/>
    <xdr:sp macro="" textlink="">
      <xdr:nvSpPr>
        <xdr:cNvPr id="478" name="テキスト ボックス 477"/>
        <xdr:cNvSpPr txBox="1"/>
      </xdr:nvSpPr>
      <xdr:spPr>
        <a:xfrm>
          <a:off x="7594111" y="16739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43,675</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42942</xdr:rowOff>
    </xdr:from>
    <xdr:to>
      <xdr:col>10</xdr:col>
      <xdr:colOff>155575</xdr:colOff>
      <xdr:row>97</xdr:row>
      <xdr:rowOff>144542</xdr:rowOff>
    </xdr:to>
    <xdr:sp macro="" textlink="">
      <xdr:nvSpPr>
        <xdr:cNvPr id="479" name="フローチャート : 判断 478"/>
        <xdr:cNvSpPr/>
      </xdr:nvSpPr>
      <xdr:spPr>
        <a:xfrm>
          <a:off x="6921500" y="16673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135669</xdr:rowOff>
    </xdr:from>
    <xdr:ext cx="534377" cy="259045"/>
    <xdr:sp macro="" textlink="">
      <xdr:nvSpPr>
        <xdr:cNvPr id="480" name="テキスト ボックス 479"/>
        <xdr:cNvSpPr txBox="1"/>
      </xdr:nvSpPr>
      <xdr:spPr>
        <a:xfrm>
          <a:off x="6705111" y="16766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40,825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95</xdr:row>
      <xdr:rowOff>95196</xdr:rowOff>
    </xdr:from>
    <xdr:to>
      <xdr:col>15</xdr:col>
      <xdr:colOff>231775</xdr:colOff>
      <xdr:row>96</xdr:row>
      <xdr:rowOff>25346</xdr:rowOff>
    </xdr:to>
    <xdr:sp macro="" textlink="">
      <xdr:nvSpPr>
        <xdr:cNvPr id="486" name="円/楕円 485"/>
        <xdr:cNvSpPr/>
      </xdr:nvSpPr>
      <xdr:spPr>
        <a:xfrm>
          <a:off x="10426700" y="1638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118073</xdr:rowOff>
    </xdr:from>
    <xdr:ext cx="534377" cy="259045"/>
    <xdr:sp macro="" textlink="">
      <xdr:nvSpPr>
        <xdr:cNvPr id="487" name="土木費該当値テキスト"/>
        <xdr:cNvSpPr txBox="1"/>
      </xdr:nvSpPr>
      <xdr:spPr>
        <a:xfrm>
          <a:off x="10528300" y="1623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71,339</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86052</xdr:rowOff>
    </xdr:from>
    <xdr:to>
      <xdr:col>14</xdr:col>
      <xdr:colOff>79375</xdr:colOff>
      <xdr:row>97</xdr:row>
      <xdr:rowOff>16202</xdr:rowOff>
    </xdr:to>
    <xdr:sp macro="" textlink="">
      <xdr:nvSpPr>
        <xdr:cNvPr id="488" name="円/楕円 487"/>
        <xdr:cNvSpPr/>
      </xdr:nvSpPr>
      <xdr:spPr>
        <a:xfrm>
          <a:off x="9588500" y="1654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32729</xdr:rowOff>
    </xdr:from>
    <xdr:ext cx="534377" cy="259045"/>
    <xdr:sp macro="" textlink="">
      <xdr:nvSpPr>
        <xdr:cNvPr id="489" name="テキスト ボックス 488"/>
        <xdr:cNvSpPr txBox="1"/>
      </xdr:nvSpPr>
      <xdr:spPr>
        <a:xfrm>
          <a:off x="9372111" y="16320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54,299</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79860</xdr:rowOff>
    </xdr:from>
    <xdr:to>
      <xdr:col>12</xdr:col>
      <xdr:colOff>561975</xdr:colOff>
      <xdr:row>97</xdr:row>
      <xdr:rowOff>10010</xdr:rowOff>
    </xdr:to>
    <xdr:sp macro="" textlink="">
      <xdr:nvSpPr>
        <xdr:cNvPr id="490" name="円/楕円 489"/>
        <xdr:cNvSpPr/>
      </xdr:nvSpPr>
      <xdr:spPr>
        <a:xfrm>
          <a:off x="8699500" y="1653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26537</xdr:rowOff>
    </xdr:from>
    <xdr:ext cx="534377" cy="259045"/>
    <xdr:sp macro="" textlink="">
      <xdr:nvSpPr>
        <xdr:cNvPr id="491" name="テキスト ボックス 490"/>
        <xdr:cNvSpPr txBox="1"/>
      </xdr:nvSpPr>
      <xdr:spPr>
        <a:xfrm>
          <a:off x="8483111" y="16314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54,949</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126933</xdr:rowOff>
    </xdr:from>
    <xdr:to>
      <xdr:col>11</xdr:col>
      <xdr:colOff>358775</xdr:colOff>
      <xdr:row>97</xdr:row>
      <xdr:rowOff>57083</xdr:rowOff>
    </xdr:to>
    <xdr:sp macro="" textlink="">
      <xdr:nvSpPr>
        <xdr:cNvPr id="492" name="円/楕円 491"/>
        <xdr:cNvSpPr/>
      </xdr:nvSpPr>
      <xdr:spPr>
        <a:xfrm>
          <a:off x="7810500" y="16586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73610</xdr:rowOff>
    </xdr:from>
    <xdr:ext cx="534377" cy="259045"/>
    <xdr:sp macro="" textlink="">
      <xdr:nvSpPr>
        <xdr:cNvPr id="493" name="テキスト ボックス 492"/>
        <xdr:cNvSpPr txBox="1"/>
      </xdr:nvSpPr>
      <xdr:spPr>
        <a:xfrm>
          <a:off x="7594111" y="16361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50,007</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55172</xdr:rowOff>
    </xdr:from>
    <xdr:to>
      <xdr:col>10</xdr:col>
      <xdr:colOff>155575</xdr:colOff>
      <xdr:row>96</xdr:row>
      <xdr:rowOff>156772</xdr:rowOff>
    </xdr:to>
    <xdr:sp macro="" textlink="">
      <xdr:nvSpPr>
        <xdr:cNvPr id="494" name="円/楕円 493"/>
        <xdr:cNvSpPr/>
      </xdr:nvSpPr>
      <xdr:spPr>
        <a:xfrm>
          <a:off x="6921500" y="1651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1849</xdr:rowOff>
    </xdr:from>
    <xdr:ext cx="534377" cy="259045"/>
    <xdr:sp macro="" textlink="">
      <xdr:nvSpPr>
        <xdr:cNvPr id="495" name="テキスト ボックス 494"/>
        <xdr:cNvSpPr txBox="1"/>
      </xdr:nvSpPr>
      <xdr:spPr>
        <a:xfrm>
          <a:off x="6705111" y="16289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57,541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7/100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6" name="テキスト ボックス 50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507" name="直線コネクタ 50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8" name="テキスト ボックス 507"/>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9" name="直線コネクタ 50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10" name="テキスト ボックス 50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11" name="直線コネクタ 51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12" name="テキスト ボックス 51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13" name="直線コネクタ 51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14" name="テキスト ボックス 51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70800</xdr:rowOff>
    </xdr:from>
    <xdr:to>
      <xdr:col>23</xdr:col>
      <xdr:colOff>516889</xdr:colOff>
      <xdr:row>38</xdr:row>
      <xdr:rowOff>154650</xdr:rowOff>
    </xdr:to>
    <xdr:cxnSp macro="">
      <xdr:nvCxnSpPr>
        <xdr:cNvPr id="518" name="直線コネクタ 517"/>
        <xdr:cNvCxnSpPr/>
      </xdr:nvCxnSpPr>
      <xdr:spPr>
        <a:xfrm flipV="1">
          <a:off x="16317595" y="5385750"/>
          <a:ext cx="1269" cy="128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158477</xdr:rowOff>
    </xdr:from>
    <xdr:ext cx="469744" cy="259045"/>
    <xdr:sp macro="" textlink="">
      <xdr:nvSpPr>
        <xdr:cNvPr id="519" name="消防費最小値テキスト"/>
        <xdr:cNvSpPr txBox="1"/>
      </xdr:nvSpPr>
      <xdr:spPr>
        <a:xfrm>
          <a:off x="16370300" y="667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9,673</a:t>
          </a:r>
          <a:endParaRPr kumimoji="1" lang="ja-JP" altLang="en-US" sz="1000" b="1">
            <a:latin typeface="ＭＳ Ｐゴシック"/>
          </a:endParaRPr>
        </a:p>
      </xdr:txBody>
    </xdr:sp>
    <xdr:clientData/>
  </xdr:oneCellAnchor>
  <xdr:twoCellAnchor>
    <xdr:from>
      <xdr:col>23</xdr:col>
      <xdr:colOff>428625</xdr:colOff>
      <xdr:row>38</xdr:row>
      <xdr:rowOff>154650</xdr:rowOff>
    </xdr:from>
    <xdr:to>
      <xdr:col>23</xdr:col>
      <xdr:colOff>606425</xdr:colOff>
      <xdr:row>38</xdr:row>
      <xdr:rowOff>154650</xdr:rowOff>
    </xdr:to>
    <xdr:cxnSp macro="">
      <xdr:nvCxnSpPr>
        <xdr:cNvPr id="520" name="直線コネクタ 519"/>
        <xdr:cNvCxnSpPr/>
      </xdr:nvCxnSpPr>
      <xdr:spPr>
        <a:xfrm>
          <a:off x="16230600" y="666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17477</xdr:rowOff>
    </xdr:from>
    <xdr:ext cx="534377" cy="259045"/>
    <xdr:sp macro="" textlink="">
      <xdr:nvSpPr>
        <xdr:cNvPr id="521" name="消防費最大値テキスト"/>
        <xdr:cNvSpPr txBox="1"/>
      </xdr:nvSpPr>
      <xdr:spPr>
        <a:xfrm>
          <a:off x="16370300" y="5160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37,757</a:t>
          </a:r>
          <a:endParaRPr kumimoji="1" lang="ja-JP" altLang="en-US" sz="1000" b="1">
            <a:latin typeface="ＭＳ Ｐゴシック"/>
          </a:endParaRPr>
        </a:p>
      </xdr:txBody>
    </xdr:sp>
    <xdr:clientData/>
  </xdr:oneCellAnchor>
  <xdr:twoCellAnchor>
    <xdr:from>
      <xdr:col>23</xdr:col>
      <xdr:colOff>428625</xdr:colOff>
      <xdr:row>31</xdr:row>
      <xdr:rowOff>70800</xdr:rowOff>
    </xdr:from>
    <xdr:to>
      <xdr:col>23</xdr:col>
      <xdr:colOff>606425</xdr:colOff>
      <xdr:row>31</xdr:row>
      <xdr:rowOff>70800</xdr:rowOff>
    </xdr:to>
    <xdr:cxnSp macro="">
      <xdr:nvCxnSpPr>
        <xdr:cNvPr id="522" name="直線コネクタ 521"/>
        <xdr:cNvCxnSpPr/>
      </xdr:nvCxnSpPr>
      <xdr:spPr>
        <a:xfrm>
          <a:off x="16230600" y="538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33</xdr:row>
      <xdr:rowOff>168687</xdr:rowOff>
    </xdr:from>
    <xdr:to>
      <xdr:col>23</xdr:col>
      <xdr:colOff>517525</xdr:colOff>
      <xdr:row>34</xdr:row>
      <xdr:rowOff>122326</xdr:rowOff>
    </xdr:to>
    <xdr:cxnSp macro="">
      <xdr:nvCxnSpPr>
        <xdr:cNvPr id="523" name="直線コネクタ 522"/>
        <xdr:cNvCxnSpPr/>
      </xdr:nvCxnSpPr>
      <xdr:spPr>
        <a:xfrm>
          <a:off x="15481300" y="5826537"/>
          <a:ext cx="838200" cy="125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112635</xdr:rowOff>
    </xdr:from>
    <xdr:ext cx="534377" cy="259045"/>
    <xdr:sp macro="" textlink="">
      <xdr:nvSpPr>
        <xdr:cNvPr id="524" name="消防費平均値テキスト"/>
        <xdr:cNvSpPr txBox="1"/>
      </xdr:nvSpPr>
      <xdr:spPr>
        <a:xfrm>
          <a:off x="16370300" y="62848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16,509</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134208</xdr:rowOff>
    </xdr:from>
    <xdr:to>
      <xdr:col>23</xdr:col>
      <xdr:colOff>568325</xdr:colOff>
      <xdr:row>37</xdr:row>
      <xdr:rowOff>64358</xdr:rowOff>
    </xdr:to>
    <xdr:sp macro="" textlink="">
      <xdr:nvSpPr>
        <xdr:cNvPr id="525" name="フローチャート : 判断 524"/>
        <xdr:cNvSpPr/>
      </xdr:nvSpPr>
      <xdr:spPr>
        <a:xfrm>
          <a:off x="16268700" y="630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33</xdr:row>
      <xdr:rowOff>81636</xdr:rowOff>
    </xdr:from>
    <xdr:to>
      <xdr:col>22</xdr:col>
      <xdr:colOff>365125</xdr:colOff>
      <xdr:row>33</xdr:row>
      <xdr:rowOff>168687</xdr:rowOff>
    </xdr:to>
    <xdr:cxnSp macro="">
      <xdr:nvCxnSpPr>
        <xdr:cNvPr id="526" name="直線コネクタ 525"/>
        <xdr:cNvCxnSpPr/>
      </xdr:nvCxnSpPr>
      <xdr:spPr>
        <a:xfrm>
          <a:off x="14592300" y="5739486"/>
          <a:ext cx="889000" cy="87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34</xdr:row>
      <xdr:rowOff>84374</xdr:rowOff>
    </xdr:from>
    <xdr:to>
      <xdr:col>22</xdr:col>
      <xdr:colOff>415925</xdr:colOff>
      <xdr:row>35</xdr:row>
      <xdr:rowOff>14524</xdr:rowOff>
    </xdr:to>
    <xdr:sp macro="" textlink="">
      <xdr:nvSpPr>
        <xdr:cNvPr id="527" name="フローチャート : 判断 526"/>
        <xdr:cNvSpPr/>
      </xdr:nvSpPr>
      <xdr:spPr>
        <a:xfrm>
          <a:off x="15430500" y="591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5651</xdr:rowOff>
    </xdr:from>
    <xdr:ext cx="534377" cy="259045"/>
    <xdr:sp macro="" textlink="">
      <xdr:nvSpPr>
        <xdr:cNvPr id="528" name="テキスト ボックス 527"/>
        <xdr:cNvSpPr txBox="1"/>
      </xdr:nvSpPr>
      <xdr:spPr>
        <a:xfrm>
          <a:off x="15214111" y="6006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25,099</a:t>
          </a:r>
          <a:endParaRPr kumimoji="1" lang="ja-JP" altLang="en-US" sz="1000" b="1">
            <a:solidFill>
              <a:srgbClr val="000080"/>
            </a:solidFill>
            <a:latin typeface="ＭＳ Ｐゴシック"/>
          </a:endParaRPr>
        </a:p>
      </xdr:txBody>
    </xdr:sp>
    <xdr:clientData/>
  </xdr:oneCellAnchor>
  <xdr:twoCellAnchor>
    <xdr:from>
      <xdr:col>19</xdr:col>
      <xdr:colOff>644525</xdr:colOff>
      <xdr:row>33</xdr:row>
      <xdr:rowOff>81636</xdr:rowOff>
    </xdr:from>
    <xdr:to>
      <xdr:col>21</xdr:col>
      <xdr:colOff>161925</xdr:colOff>
      <xdr:row>35</xdr:row>
      <xdr:rowOff>121778</xdr:rowOff>
    </xdr:to>
    <xdr:cxnSp macro="">
      <xdr:nvCxnSpPr>
        <xdr:cNvPr id="529" name="直線コネクタ 528"/>
        <xdr:cNvCxnSpPr/>
      </xdr:nvCxnSpPr>
      <xdr:spPr>
        <a:xfrm flipV="1">
          <a:off x="13703300" y="5739486"/>
          <a:ext cx="889000" cy="383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33</xdr:row>
      <xdr:rowOff>27544</xdr:rowOff>
    </xdr:from>
    <xdr:to>
      <xdr:col>21</xdr:col>
      <xdr:colOff>212725</xdr:colOff>
      <xdr:row>33</xdr:row>
      <xdr:rowOff>129144</xdr:rowOff>
    </xdr:to>
    <xdr:sp macro="" textlink="">
      <xdr:nvSpPr>
        <xdr:cNvPr id="530" name="フローチャート : 判断 529"/>
        <xdr:cNvSpPr/>
      </xdr:nvSpPr>
      <xdr:spPr>
        <a:xfrm>
          <a:off x="14541500" y="5685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31</xdr:row>
      <xdr:rowOff>145671</xdr:rowOff>
    </xdr:from>
    <xdr:ext cx="534377" cy="259045"/>
    <xdr:sp macro="" textlink="">
      <xdr:nvSpPr>
        <xdr:cNvPr id="531" name="テキスト ボックス 530"/>
        <xdr:cNvSpPr txBox="1"/>
      </xdr:nvSpPr>
      <xdr:spPr>
        <a:xfrm>
          <a:off x="14325111" y="5460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30,092</a:t>
          </a:r>
          <a:endParaRPr kumimoji="1" lang="ja-JP" altLang="en-US" sz="1000" b="1">
            <a:solidFill>
              <a:srgbClr val="000080"/>
            </a:solidFill>
            <a:latin typeface="ＭＳ Ｐゴシック"/>
          </a:endParaRPr>
        </a:p>
      </xdr:txBody>
    </xdr:sp>
    <xdr:clientData/>
  </xdr:oneCellAnchor>
  <xdr:twoCellAnchor>
    <xdr:from>
      <xdr:col>18</xdr:col>
      <xdr:colOff>441325</xdr:colOff>
      <xdr:row>35</xdr:row>
      <xdr:rowOff>98003</xdr:rowOff>
    </xdr:from>
    <xdr:to>
      <xdr:col>19</xdr:col>
      <xdr:colOff>644525</xdr:colOff>
      <xdr:row>35</xdr:row>
      <xdr:rowOff>121778</xdr:rowOff>
    </xdr:to>
    <xdr:cxnSp macro="">
      <xdr:nvCxnSpPr>
        <xdr:cNvPr id="532" name="直線コネクタ 531"/>
        <xdr:cNvCxnSpPr/>
      </xdr:nvCxnSpPr>
      <xdr:spPr>
        <a:xfrm>
          <a:off x="12814300" y="6098753"/>
          <a:ext cx="889000" cy="23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33</xdr:row>
      <xdr:rowOff>95621</xdr:rowOff>
    </xdr:from>
    <xdr:to>
      <xdr:col>20</xdr:col>
      <xdr:colOff>9525</xdr:colOff>
      <xdr:row>34</xdr:row>
      <xdr:rowOff>25771</xdr:rowOff>
    </xdr:to>
    <xdr:sp macro="" textlink="">
      <xdr:nvSpPr>
        <xdr:cNvPr id="533" name="フローチャート : 判断 532"/>
        <xdr:cNvSpPr/>
      </xdr:nvSpPr>
      <xdr:spPr>
        <a:xfrm>
          <a:off x="13652500" y="5753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32</xdr:row>
      <xdr:rowOff>42298</xdr:rowOff>
    </xdr:from>
    <xdr:ext cx="534377" cy="259045"/>
    <xdr:sp macro="" textlink="">
      <xdr:nvSpPr>
        <xdr:cNvPr id="534" name="テキスト ボックス 533"/>
        <xdr:cNvSpPr txBox="1"/>
      </xdr:nvSpPr>
      <xdr:spPr>
        <a:xfrm>
          <a:off x="13436111" y="5528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28,603</a:t>
          </a:r>
          <a:endParaRPr kumimoji="1" lang="ja-JP" altLang="en-US" sz="1000" b="1">
            <a:solidFill>
              <a:srgbClr val="000080"/>
            </a:solidFill>
            <a:latin typeface="ＭＳ Ｐゴシック"/>
          </a:endParaRPr>
        </a:p>
      </xdr:txBody>
    </xdr:sp>
    <xdr:clientData/>
  </xdr:oneCellAnchor>
  <xdr:twoCellAnchor>
    <xdr:from>
      <xdr:col>18</xdr:col>
      <xdr:colOff>390525</xdr:colOff>
      <xdr:row>33</xdr:row>
      <xdr:rowOff>148519</xdr:rowOff>
    </xdr:from>
    <xdr:to>
      <xdr:col>18</xdr:col>
      <xdr:colOff>492125</xdr:colOff>
      <xdr:row>34</xdr:row>
      <xdr:rowOff>78669</xdr:rowOff>
    </xdr:to>
    <xdr:sp macro="" textlink="">
      <xdr:nvSpPr>
        <xdr:cNvPr id="535" name="フローチャート : 判断 534"/>
        <xdr:cNvSpPr/>
      </xdr:nvSpPr>
      <xdr:spPr>
        <a:xfrm>
          <a:off x="12763500" y="5806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32</xdr:row>
      <xdr:rowOff>95196</xdr:rowOff>
    </xdr:from>
    <xdr:ext cx="534377" cy="259045"/>
    <xdr:sp macro="" textlink="">
      <xdr:nvSpPr>
        <xdr:cNvPr id="536" name="テキスト ボックス 535"/>
        <xdr:cNvSpPr txBox="1"/>
      </xdr:nvSpPr>
      <xdr:spPr>
        <a:xfrm>
          <a:off x="12547111" y="5581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27,446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34</xdr:row>
      <xdr:rowOff>71526</xdr:rowOff>
    </xdr:from>
    <xdr:to>
      <xdr:col>23</xdr:col>
      <xdr:colOff>568325</xdr:colOff>
      <xdr:row>35</xdr:row>
      <xdr:rowOff>1676</xdr:rowOff>
    </xdr:to>
    <xdr:sp macro="" textlink="">
      <xdr:nvSpPr>
        <xdr:cNvPr id="542" name="円/楕円 541"/>
        <xdr:cNvSpPr/>
      </xdr:nvSpPr>
      <xdr:spPr>
        <a:xfrm>
          <a:off x="16268700" y="5900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33</xdr:row>
      <xdr:rowOff>94403</xdr:rowOff>
    </xdr:from>
    <xdr:ext cx="534377" cy="259045"/>
    <xdr:sp macro="" textlink="">
      <xdr:nvSpPr>
        <xdr:cNvPr id="543" name="消防費該当値テキスト"/>
        <xdr:cNvSpPr txBox="1"/>
      </xdr:nvSpPr>
      <xdr:spPr>
        <a:xfrm>
          <a:off x="16370300" y="5752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25,380</a:t>
          </a:r>
          <a:endParaRPr kumimoji="1" lang="ja-JP" altLang="en-US" sz="1000" b="1">
            <a:solidFill>
              <a:srgbClr val="FF0000"/>
            </a:solidFill>
            <a:latin typeface="ＭＳ Ｐゴシック"/>
          </a:endParaRPr>
        </a:p>
      </xdr:txBody>
    </xdr:sp>
    <xdr:clientData/>
  </xdr:oneCellAnchor>
  <xdr:twoCellAnchor>
    <xdr:from>
      <xdr:col>22</xdr:col>
      <xdr:colOff>314325</xdr:colOff>
      <xdr:row>33</xdr:row>
      <xdr:rowOff>117887</xdr:rowOff>
    </xdr:from>
    <xdr:to>
      <xdr:col>22</xdr:col>
      <xdr:colOff>415925</xdr:colOff>
      <xdr:row>34</xdr:row>
      <xdr:rowOff>48037</xdr:rowOff>
    </xdr:to>
    <xdr:sp macro="" textlink="">
      <xdr:nvSpPr>
        <xdr:cNvPr id="544" name="円/楕円 543"/>
        <xdr:cNvSpPr/>
      </xdr:nvSpPr>
      <xdr:spPr>
        <a:xfrm>
          <a:off x="15430500" y="5775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32</xdr:row>
      <xdr:rowOff>64564</xdr:rowOff>
    </xdr:from>
    <xdr:ext cx="534377" cy="259045"/>
    <xdr:sp macro="" textlink="">
      <xdr:nvSpPr>
        <xdr:cNvPr id="545" name="テキスト ボックス 544"/>
        <xdr:cNvSpPr txBox="1"/>
      </xdr:nvSpPr>
      <xdr:spPr>
        <a:xfrm>
          <a:off x="15214111" y="5550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28,116</a:t>
          </a:r>
          <a:endParaRPr kumimoji="1" lang="ja-JP" altLang="en-US" sz="1000" b="1">
            <a:solidFill>
              <a:srgbClr val="FF0000"/>
            </a:solidFill>
            <a:latin typeface="ＭＳ Ｐゴシック"/>
          </a:endParaRPr>
        </a:p>
      </xdr:txBody>
    </xdr:sp>
    <xdr:clientData/>
  </xdr:oneCellAnchor>
  <xdr:twoCellAnchor>
    <xdr:from>
      <xdr:col>21</xdr:col>
      <xdr:colOff>111125</xdr:colOff>
      <xdr:row>33</xdr:row>
      <xdr:rowOff>30836</xdr:rowOff>
    </xdr:from>
    <xdr:to>
      <xdr:col>21</xdr:col>
      <xdr:colOff>212725</xdr:colOff>
      <xdr:row>33</xdr:row>
      <xdr:rowOff>132436</xdr:rowOff>
    </xdr:to>
    <xdr:sp macro="" textlink="">
      <xdr:nvSpPr>
        <xdr:cNvPr id="546" name="円/楕円 545"/>
        <xdr:cNvSpPr/>
      </xdr:nvSpPr>
      <xdr:spPr>
        <a:xfrm>
          <a:off x="14541500" y="5688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33</xdr:row>
      <xdr:rowOff>123563</xdr:rowOff>
    </xdr:from>
    <xdr:ext cx="534377" cy="259045"/>
    <xdr:sp macro="" textlink="">
      <xdr:nvSpPr>
        <xdr:cNvPr id="547" name="テキスト ボックス 546"/>
        <xdr:cNvSpPr txBox="1"/>
      </xdr:nvSpPr>
      <xdr:spPr>
        <a:xfrm>
          <a:off x="14325111" y="5781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30,020</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70978</xdr:rowOff>
    </xdr:from>
    <xdr:to>
      <xdr:col>20</xdr:col>
      <xdr:colOff>9525</xdr:colOff>
      <xdr:row>36</xdr:row>
      <xdr:rowOff>1128</xdr:rowOff>
    </xdr:to>
    <xdr:sp macro="" textlink="">
      <xdr:nvSpPr>
        <xdr:cNvPr id="548" name="円/楕円 547"/>
        <xdr:cNvSpPr/>
      </xdr:nvSpPr>
      <xdr:spPr>
        <a:xfrm>
          <a:off x="13652500" y="6071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163705</xdr:rowOff>
    </xdr:from>
    <xdr:ext cx="534377" cy="259045"/>
    <xdr:sp macro="" textlink="">
      <xdr:nvSpPr>
        <xdr:cNvPr id="549" name="テキスト ボックス 548"/>
        <xdr:cNvSpPr txBox="1"/>
      </xdr:nvSpPr>
      <xdr:spPr>
        <a:xfrm>
          <a:off x="13436111" y="616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21,642</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47203</xdr:rowOff>
    </xdr:from>
    <xdr:to>
      <xdr:col>18</xdr:col>
      <xdr:colOff>492125</xdr:colOff>
      <xdr:row>35</xdr:row>
      <xdr:rowOff>148803</xdr:rowOff>
    </xdr:to>
    <xdr:sp macro="" textlink="">
      <xdr:nvSpPr>
        <xdr:cNvPr id="550" name="円/楕円 549"/>
        <xdr:cNvSpPr/>
      </xdr:nvSpPr>
      <xdr:spPr>
        <a:xfrm>
          <a:off x="12763500" y="6047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139930</xdr:rowOff>
    </xdr:from>
    <xdr:ext cx="534377" cy="259045"/>
    <xdr:sp macro="" textlink="">
      <xdr:nvSpPr>
        <xdr:cNvPr id="551" name="テキスト ボックス 550"/>
        <xdr:cNvSpPr txBox="1"/>
      </xdr:nvSpPr>
      <xdr:spPr>
        <a:xfrm>
          <a:off x="12547111" y="6140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22,162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26/100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57,928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62" name="直線コネクタ 56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63" name="テキスト ボックス 562"/>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4" name="直線コネクタ 56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5" name="テキスト ボックス 56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6" name="直線コネクタ 56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7" name="テキスト ボックス 56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8" name="直線コネクタ 56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69" name="テキスト ボックス 56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0" name="直線コネクタ 56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71" name="テキスト ボックス 57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2" name="直線コネクタ 57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3" name="テキスト ボックス 57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16473</xdr:rowOff>
    </xdr:from>
    <xdr:to>
      <xdr:col>23</xdr:col>
      <xdr:colOff>516889</xdr:colOff>
      <xdr:row>58</xdr:row>
      <xdr:rowOff>36917</xdr:rowOff>
    </xdr:to>
    <xdr:cxnSp macro="">
      <xdr:nvCxnSpPr>
        <xdr:cNvPr id="577" name="直線コネクタ 576"/>
        <xdr:cNvCxnSpPr/>
      </xdr:nvCxnSpPr>
      <xdr:spPr>
        <a:xfrm flipV="1">
          <a:off x="16317595" y="8760423"/>
          <a:ext cx="1269" cy="1220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40744</xdr:rowOff>
    </xdr:from>
    <xdr:ext cx="534377" cy="259045"/>
    <xdr:sp macro="" textlink="">
      <xdr:nvSpPr>
        <xdr:cNvPr id="578" name="教育費最小値テキスト"/>
        <xdr:cNvSpPr txBox="1"/>
      </xdr:nvSpPr>
      <xdr:spPr>
        <a:xfrm>
          <a:off x="16370300" y="998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21,442</a:t>
          </a:r>
          <a:endParaRPr kumimoji="1" lang="ja-JP" altLang="en-US" sz="1000" b="1">
            <a:latin typeface="ＭＳ Ｐゴシック"/>
          </a:endParaRPr>
        </a:p>
      </xdr:txBody>
    </xdr:sp>
    <xdr:clientData/>
  </xdr:oneCellAnchor>
  <xdr:twoCellAnchor>
    <xdr:from>
      <xdr:col>23</xdr:col>
      <xdr:colOff>428625</xdr:colOff>
      <xdr:row>58</xdr:row>
      <xdr:rowOff>36917</xdr:rowOff>
    </xdr:from>
    <xdr:to>
      <xdr:col>23</xdr:col>
      <xdr:colOff>606425</xdr:colOff>
      <xdr:row>58</xdr:row>
      <xdr:rowOff>36917</xdr:rowOff>
    </xdr:to>
    <xdr:cxnSp macro="">
      <xdr:nvCxnSpPr>
        <xdr:cNvPr id="579" name="直線コネクタ 578"/>
        <xdr:cNvCxnSpPr/>
      </xdr:nvCxnSpPr>
      <xdr:spPr>
        <a:xfrm>
          <a:off x="16230600" y="9981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134600</xdr:rowOff>
    </xdr:from>
    <xdr:ext cx="599010" cy="259045"/>
    <xdr:sp macro="" textlink="">
      <xdr:nvSpPr>
        <xdr:cNvPr id="580" name="教育費最大値テキスト"/>
        <xdr:cNvSpPr txBox="1"/>
      </xdr:nvSpPr>
      <xdr:spPr>
        <a:xfrm>
          <a:off x="16370300" y="8535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133,570</a:t>
          </a:r>
          <a:endParaRPr kumimoji="1" lang="ja-JP" altLang="en-US" sz="1000" b="1">
            <a:latin typeface="ＭＳ Ｐゴシック"/>
          </a:endParaRPr>
        </a:p>
      </xdr:txBody>
    </xdr:sp>
    <xdr:clientData/>
  </xdr:oneCellAnchor>
  <xdr:twoCellAnchor>
    <xdr:from>
      <xdr:col>23</xdr:col>
      <xdr:colOff>428625</xdr:colOff>
      <xdr:row>51</xdr:row>
      <xdr:rowOff>16473</xdr:rowOff>
    </xdr:from>
    <xdr:to>
      <xdr:col>23</xdr:col>
      <xdr:colOff>606425</xdr:colOff>
      <xdr:row>51</xdr:row>
      <xdr:rowOff>16473</xdr:rowOff>
    </xdr:to>
    <xdr:cxnSp macro="">
      <xdr:nvCxnSpPr>
        <xdr:cNvPr id="581" name="直線コネクタ 580"/>
        <xdr:cNvCxnSpPr/>
      </xdr:nvCxnSpPr>
      <xdr:spPr>
        <a:xfrm>
          <a:off x="16230600" y="876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21372</xdr:rowOff>
    </xdr:from>
    <xdr:to>
      <xdr:col>23</xdr:col>
      <xdr:colOff>517525</xdr:colOff>
      <xdr:row>56</xdr:row>
      <xdr:rowOff>49175</xdr:rowOff>
    </xdr:to>
    <xdr:cxnSp macro="">
      <xdr:nvCxnSpPr>
        <xdr:cNvPr id="582" name="直線コネクタ 581"/>
        <xdr:cNvCxnSpPr/>
      </xdr:nvCxnSpPr>
      <xdr:spPr>
        <a:xfrm>
          <a:off x="15481300" y="9622572"/>
          <a:ext cx="838200" cy="27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58357</xdr:rowOff>
    </xdr:from>
    <xdr:ext cx="534377" cy="259045"/>
    <xdr:sp macro="" textlink="">
      <xdr:nvSpPr>
        <xdr:cNvPr id="583" name="教育費平均値テキスト"/>
        <xdr:cNvSpPr txBox="1"/>
      </xdr:nvSpPr>
      <xdr:spPr>
        <a:xfrm>
          <a:off x="16370300" y="96595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44,324</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79930</xdr:rowOff>
    </xdr:from>
    <xdr:to>
      <xdr:col>23</xdr:col>
      <xdr:colOff>568325</xdr:colOff>
      <xdr:row>57</xdr:row>
      <xdr:rowOff>10080</xdr:rowOff>
    </xdr:to>
    <xdr:sp macro="" textlink="">
      <xdr:nvSpPr>
        <xdr:cNvPr id="584" name="フローチャート : 判断 583"/>
        <xdr:cNvSpPr/>
      </xdr:nvSpPr>
      <xdr:spPr>
        <a:xfrm>
          <a:off x="16268700" y="968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21372</xdr:rowOff>
    </xdr:from>
    <xdr:to>
      <xdr:col>22</xdr:col>
      <xdr:colOff>365125</xdr:colOff>
      <xdr:row>56</xdr:row>
      <xdr:rowOff>83606</xdr:rowOff>
    </xdr:to>
    <xdr:cxnSp macro="">
      <xdr:nvCxnSpPr>
        <xdr:cNvPr id="585" name="直線コネクタ 584"/>
        <xdr:cNvCxnSpPr/>
      </xdr:nvCxnSpPr>
      <xdr:spPr>
        <a:xfrm flipV="1">
          <a:off x="14592300" y="9622572"/>
          <a:ext cx="889000" cy="62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168987</xdr:rowOff>
    </xdr:from>
    <xdr:to>
      <xdr:col>22</xdr:col>
      <xdr:colOff>415925</xdr:colOff>
      <xdr:row>56</xdr:row>
      <xdr:rowOff>99137</xdr:rowOff>
    </xdr:to>
    <xdr:sp macro="" textlink="">
      <xdr:nvSpPr>
        <xdr:cNvPr id="586" name="フローチャート : 判断 585"/>
        <xdr:cNvSpPr/>
      </xdr:nvSpPr>
      <xdr:spPr>
        <a:xfrm>
          <a:off x="15430500" y="959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90264</xdr:rowOff>
    </xdr:from>
    <xdr:ext cx="534377" cy="259045"/>
    <xdr:sp macro="" textlink="">
      <xdr:nvSpPr>
        <xdr:cNvPr id="587" name="テキスト ボックス 586"/>
        <xdr:cNvSpPr txBox="1"/>
      </xdr:nvSpPr>
      <xdr:spPr>
        <a:xfrm>
          <a:off x="15214111" y="9691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51,893</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168580</xdr:rowOff>
    </xdr:from>
    <xdr:to>
      <xdr:col>21</xdr:col>
      <xdr:colOff>161925</xdr:colOff>
      <xdr:row>56</xdr:row>
      <xdr:rowOff>83606</xdr:rowOff>
    </xdr:to>
    <xdr:cxnSp macro="">
      <xdr:nvCxnSpPr>
        <xdr:cNvPr id="588" name="直線コネクタ 587"/>
        <xdr:cNvCxnSpPr/>
      </xdr:nvCxnSpPr>
      <xdr:spPr>
        <a:xfrm>
          <a:off x="13703300" y="9598330"/>
          <a:ext cx="889000" cy="86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140400</xdr:rowOff>
    </xdr:from>
    <xdr:to>
      <xdr:col>21</xdr:col>
      <xdr:colOff>212725</xdr:colOff>
      <xdr:row>56</xdr:row>
      <xdr:rowOff>70550</xdr:rowOff>
    </xdr:to>
    <xdr:sp macro="" textlink="">
      <xdr:nvSpPr>
        <xdr:cNvPr id="589" name="フローチャート : 判断 588"/>
        <xdr:cNvSpPr/>
      </xdr:nvSpPr>
      <xdr:spPr>
        <a:xfrm>
          <a:off x="14541500" y="957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87077</xdr:rowOff>
    </xdr:from>
    <xdr:ext cx="534377" cy="259045"/>
    <xdr:sp macro="" textlink="">
      <xdr:nvSpPr>
        <xdr:cNvPr id="590" name="テキスト ボックス 589"/>
        <xdr:cNvSpPr txBox="1"/>
      </xdr:nvSpPr>
      <xdr:spPr>
        <a:xfrm>
          <a:off x="14325111" y="9345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54,519</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168580</xdr:rowOff>
    </xdr:from>
    <xdr:to>
      <xdr:col>19</xdr:col>
      <xdr:colOff>644525</xdr:colOff>
      <xdr:row>56</xdr:row>
      <xdr:rowOff>94655</xdr:rowOff>
    </xdr:to>
    <xdr:cxnSp macro="">
      <xdr:nvCxnSpPr>
        <xdr:cNvPr id="591" name="直線コネクタ 590"/>
        <xdr:cNvCxnSpPr/>
      </xdr:nvCxnSpPr>
      <xdr:spPr>
        <a:xfrm flipV="1">
          <a:off x="12814300" y="9598330"/>
          <a:ext cx="889000" cy="97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135034</xdr:rowOff>
    </xdr:from>
    <xdr:to>
      <xdr:col>20</xdr:col>
      <xdr:colOff>9525</xdr:colOff>
      <xdr:row>56</xdr:row>
      <xdr:rowOff>65184</xdr:rowOff>
    </xdr:to>
    <xdr:sp macro="" textlink="">
      <xdr:nvSpPr>
        <xdr:cNvPr id="592" name="フローチャート : 判断 591"/>
        <xdr:cNvSpPr/>
      </xdr:nvSpPr>
      <xdr:spPr>
        <a:xfrm>
          <a:off x="13652500" y="9564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56311</xdr:rowOff>
    </xdr:from>
    <xdr:ext cx="534377" cy="259045"/>
    <xdr:sp macro="" textlink="">
      <xdr:nvSpPr>
        <xdr:cNvPr id="593" name="テキスト ボックス 592"/>
        <xdr:cNvSpPr txBox="1"/>
      </xdr:nvSpPr>
      <xdr:spPr>
        <a:xfrm>
          <a:off x="13436111" y="965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55,012</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99927</xdr:rowOff>
    </xdr:from>
    <xdr:to>
      <xdr:col>18</xdr:col>
      <xdr:colOff>492125</xdr:colOff>
      <xdr:row>56</xdr:row>
      <xdr:rowOff>30077</xdr:rowOff>
    </xdr:to>
    <xdr:sp macro="" textlink="">
      <xdr:nvSpPr>
        <xdr:cNvPr id="594" name="フローチャート : 判断 593"/>
        <xdr:cNvSpPr/>
      </xdr:nvSpPr>
      <xdr:spPr>
        <a:xfrm>
          <a:off x="12763500" y="952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46604</xdr:rowOff>
    </xdr:from>
    <xdr:ext cx="534377" cy="259045"/>
    <xdr:sp macro="" textlink="">
      <xdr:nvSpPr>
        <xdr:cNvPr id="595" name="テキスト ボックス 594"/>
        <xdr:cNvSpPr txBox="1"/>
      </xdr:nvSpPr>
      <xdr:spPr>
        <a:xfrm>
          <a:off x="12547111" y="9304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58,237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55</xdr:row>
      <xdr:rowOff>169825</xdr:rowOff>
    </xdr:from>
    <xdr:to>
      <xdr:col>23</xdr:col>
      <xdr:colOff>568325</xdr:colOff>
      <xdr:row>56</xdr:row>
      <xdr:rowOff>99975</xdr:rowOff>
    </xdr:to>
    <xdr:sp macro="" textlink="">
      <xdr:nvSpPr>
        <xdr:cNvPr id="601" name="円/楕円 600"/>
        <xdr:cNvSpPr/>
      </xdr:nvSpPr>
      <xdr:spPr>
        <a:xfrm>
          <a:off x="16268700" y="959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21252</xdr:rowOff>
    </xdr:from>
    <xdr:ext cx="534377" cy="259045"/>
    <xdr:sp macro="" textlink="">
      <xdr:nvSpPr>
        <xdr:cNvPr id="602" name="教育費該当値テキスト"/>
        <xdr:cNvSpPr txBox="1"/>
      </xdr:nvSpPr>
      <xdr:spPr>
        <a:xfrm>
          <a:off x="16370300" y="9451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51,816</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142022</xdr:rowOff>
    </xdr:from>
    <xdr:to>
      <xdr:col>22</xdr:col>
      <xdr:colOff>415925</xdr:colOff>
      <xdr:row>56</xdr:row>
      <xdr:rowOff>72172</xdr:rowOff>
    </xdr:to>
    <xdr:sp macro="" textlink="">
      <xdr:nvSpPr>
        <xdr:cNvPr id="603" name="円/楕円 602"/>
        <xdr:cNvSpPr/>
      </xdr:nvSpPr>
      <xdr:spPr>
        <a:xfrm>
          <a:off x="15430500" y="9571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88699</xdr:rowOff>
    </xdr:from>
    <xdr:ext cx="534377" cy="259045"/>
    <xdr:sp macro="" textlink="">
      <xdr:nvSpPr>
        <xdr:cNvPr id="604" name="テキスト ボックス 603"/>
        <xdr:cNvSpPr txBox="1"/>
      </xdr:nvSpPr>
      <xdr:spPr>
        <a:xfrm>
          <a:off x="15214111" y="9346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54,370</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32806</xdr:rowOff>
    </xdr:from>
    <xdr:to>
      <xdr:col>21</xdr:col>
      <xdr:colOff>212725</xdr:colOff>
      <xdr:row>56</xdr:row>
      <xdr:rowOff>134406</xdr:rowOff>
    </xdr:to>
    <xdr:sp macro="" textlink="">
      <xdr:nvSpPr>
        <xdr:cNvPr id="605" name="円/楕円 604"/>
        <xdr:cNvSpPr/>
      </xdr:nvSpPr>
      <xdr:spPr>
        <a:xfrm>
          <a:off x="14541500" y="9634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125533</xdr:rowOff>
    </xdr:from>
    <xdr:ext cx="534377" cy="259045"/>
    <xdr:sp macro="" textlink="">
      <xdr:nvSpPr>
        <xdr:cNvPr id="606" name="テキスト ボックス 605"/>
        <xdr:cNvSpPr txBox="1"/>
      </xdr:nvSpPr>
      <xdr:spPr>
        <a:xfrm>
          <a:off x="14325111" y="9726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48,653</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117780</xdr:rowOff>
    </xdr:from>
    <xdr:to>
      <xdr:col>20</xdr:col>
      <xdr:colOff>9525</xdr:colOff>
      <xdr:row>56</xdr:row>
      <xdr:rowOff>47930</xdr:rowOff>
    </xdr:to>
    <xdr:sp macro="" textlink="">
      <xdr:nvSpPr>
        <xdr:cNvPr id="607" name="円/楕円 606"/>
        <xdr:cNvSpPr/>
      </xdr:nvSpPr>
      <xdr:spPr>
        <a:xfrm>
          <a:off x="13652500" y="954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64457</xdr:rowOff>
    </xdr:from>
    <xdr:ext cx="534377" cy="259045"/>
    <xdr:sp macro="" textlink="">
      <xdr:nvSpPr>
        <xdr:cNvPr id="608" name="テキスト ボックス 607"/>
        <xdr:cNvSpPr txBox="1"/>
      </xdr:nvSpPr>
      <xdr:spPr>
        <a:xfrm>
          <a:off x="13436111" y="9322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56,597</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43855</xdr:rowOff>
    </xdr:from>
    <xdr:to>
      <xdr:col>18</xdr:col>
      <xdr:colOff>492125</xdr:colOff>
      <xdr:row>56</xdr:row>
      <xdr:rowOff>145455</xdr:rowOff>
    </xdr:to>
    <xdr:sp macro="" textlink="">
      <xdr:nvSpPr>
        <xdr:cNvPr id="609" name="円/楕円 608"/>
        <xdr:cNvSpPr/>
      </xdr:nvSpPr>
      <xdr:spPr>
        <a:xfrm>
          <a:off x="12763500" y="9645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136582</xdr:rowOff>
    </xdr:from>
    <xdr:ext cx="534377" cy="259045"/>
    <xdr:sp macro="" textlink="">
      <xdr:nvSpPr>
        <xdr:cNvPr id="610" name="テキスト ボックス 609"/>
        <xdr:cNvSpPr txBox="1"/>
      </xdr:nvSpPr>
      <xdr:spPr>
        <a:xfrm>
          <a:off x="12547111" y="9737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47,638</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7/100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21" name="直線コネクタ 62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2" name="テキスト ボックス 62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3" name="直線コネクタ 62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24" name="テキスト ボックス 62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5" name="直線コネクタ 62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6" name="テキスト ボックス 62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7" name="直線コネクタ 62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8" name="テキスト ボックス 62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9" name="直線コネクタ 62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30" name="テキスト ボックス 629"/>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2" name="テキスト ボックス 63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151264</xdr:rowOff>
    </xdr:from>
    <xdr:to>
      <xdr:col>23</xdr:col>
      <xdr:colOff>516889</xdr:colOff>
      <xdr:row>79</xdr:row>
      <xdr:rowOff>44450</xdr:rowOff>
    </xdr:to>
    <xdr:cxnSp macro="">
      <xdr:nvCxnSpPr>
        <xdr:cNvPr id="634" name="直線コネクタ 633"/>
        <xdr:cNvCxnSpPr/>
      </xdr:nvCxnSpPr>
      <xdr:spPr>
        <a:xfrm flipV="1">
          <a:off x="16317595" y="12324214"/>
          <a:ext cx="1269" cy="1264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65206</xdr:rowOff>
    </xdr:from>
    <xdr:ext cx="249299" cy="259045"/>
    <xdr:sp macro="" textlink="">
      <xdr:nvSpPr>
        <xdr:cNvPr id="635" name="災害復旧費最小値テキスト"/>
        <xdr:cNvSpPr txBox="1"/>
      </xdr:nvSpPr>
      <xdr:spPr>
        <a:xfrm>
          <a:off x="16370300" y="13609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6" name="直線コネクタ 63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97941</xdr:rowOff>
    </xdr:from>
    <xdr:ext cx="534377" cy="259045"/>
    <xdr:sp macro="" textlink="">
      <xdr:nvSpPr>
        <xdr:cNvPr id="637" name="災害復旧費最大値テキスト"/>
        <xdr:cNvSpPr txBox="1"/>
      </xdr:nvSpPr>
      <xdr:spPr>
        <a:xfrm>
          <a:off x="16370300" y="12099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66,393</a:t>
          </a:r>
          <a:endParaRPr kumimoji="1" lang="ja-JP" altLang="en-US" sz="1000" b="1">
            <a:latin typeface="ＭＳ Ｐゴシック"/>
          </a:endParaRPr>
        </a:p>
      </xdr:txBody>
    </xdr:sp>
    <xdr:clientData/>
  </xdr:oneCellAnchor>
  <xdr:twoCellAnchor>
    <xdr:from>
      <xdr:col>23</xdr:col>
      <xdr:colOff>428625</xdr:colOff>
      <xdr:row>71</xdr:row>
      <xdr:rowOff>151264</xdr:rowOff>
    </xdr:from>
    <xdr:to>
      <xdr:col>23</xdr:col>
      <xdr:colOff>606425</xdr:colOff>
      <xdr:row>71</xdr:row>
      <xdr:rowOff>151264</xdr:rowOff>
    </xdr:to>
    <xdr:cxnSp macro="">
      <xdr:nvCxnSpPr>
        <xdr:cNvPr id="638" name="直線コネクタ 637"/>
        <xdr:cNvCxnSpPr/>
      </xdr:nvCxnSpPr>
      <xdr:spPr>
        <a:xfrm>
          <a:off x="16230600" y="12324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85026</xdr:rowOff>
    </xdr:from>
    <xdr:to>
      <xdr:col>23</xdr:col>
      <xdr:colOff>517525</xdr:colOff>
      <xdr:row>79</xdr:row>
      <xdr:rowOff>40411</xdr:rowOff>
    </xdr:to>
    <xdr:cxnSp macro="">
      <xdr:nvCxnSpPr>
        <xdr:cNvPr id="639" name="直線コネクタ 638"/>
        <xdr:cNvCxnSpPr/>
      </xdr:nvCxnSpPr>
      <xdr:spPr>
        <a:xfrm flipV="1">
          <a:off x="15481300" y="13458126"/>
          <a:ext cx="838200" cy="126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109656</xdr:rowOff>
    </xdr:from>
    <xdr:ext cx="469744" cy="259045"/>
    <xdr:sp macro="" textlink="">
      <xdr:nvSpPr>
        <xdr:cNvPr id="640" name="災害復旧費平均値テキスト"/>
        <xdr:cNvSpPr txBox="1"/>
      </xdr:nvSpPr>
      <xdr:spPr>
        <a:xfrm>
          <a:off x="16370300" y="134827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1,778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131229</xdr:rowOff>
    </xdr:from>
    <xdr:to>
      <xdr:col>23</xdr:col>
      <xdr:colOff>568325</xdr:colOff>
      <xdr:row>79</xdr:row>
      <xdr:rowOff>61379</xdr:rowOff>
    </xdr:to>
    <xdr:sp macro="" textlink="">
      <xdr:nvSpPr>
        <xdr:cNvPr id="641" name="フローチャート : 判断 640"/>
        <xdr:cNvSpPr/>
      </xdr:nvSpPr>
      <xdr:spPr>
        <a:xfrm>
          <a:off x="16268700" y="1350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40411</xdr:rowOff>
    </xdr:from>
    <xdr:to>
      <xdr:col>22</xdr:col>
      <xdr:colOff>365125</xdr:colOff>
      <xdr:row>79</xdr:row>
      <xdr:rowOff>44450</xdr:rowOff>
    </xdr:to>
    <xdr:cxnSp macro="">
      <xdr:nvCxnSpPr>
        <xdr:cNvPr id="642" name="直線コネクタ 641"/>
        <xdr:cNvCxnSpPr/>
      </xdr:nvCxnSpPr>
      <xdr:spPr>
        <a:xfrm flipV="1">
          <a:off x="14592300" y="13584961"/>
          <a:ext cx="889000" cy="4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92824</xdr:rowOff>
    </xdr:from>
    <xdr:to>
      <xdr:col>22</xdr:col>
      <xdr:colOff>415925</xdr:colOff>
      <xdr:row>79</xdr:row>
      <xdr:rowOff>22974</xdr:rowOff>
    </xdr:to>
    <xdr:sp macro="" textlink="">
      <xdr:nvSpPr>
        <xdr:cNvPr id="643" name="フローチャート : 判断 642"/>
        <xdr:cNvSpPr/>
      </xdr:nvSpPr>
      <xdr:spPr>
        <a:xfrm>
          <a:off x="15430500" y="13465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39501</xdr:rowOff>
    </xdr:from>
    <xdr:ext cx="469744" cy="259045"/>
    <xdr:sp macro="" textlink="">
      <xdr:nvSpPr>
        <xdr:cNvPr id="644" name="テキスト ボックス 643"/>
        <xdr:cNvSpPr txBox="1"/>
      </xdr:nvSpPr>
      <xdr:spPr>
        <a:xfrm>
          <a:off x="15246427" y="13241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3,794</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44450</xdr:rowOff>
    </xdr:from>
    <xdr:to>
      <xdr:col>21</xdr:col>
      <xdr:colOff>161925</xdr:colOff>
      <xdr:row>79</xdr:row>
      <xdr:rowOff>44450</xdr:rowOff>
    </xdr:to>
    <xdr:cxnSp macro="">
      <xdr:nvCxnSpPr>
        <xdr:cNvPr id="645" name="直線コネクタ 644"/>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114255</xdr:rowOff>
    </xdr:from>
    <xdr:to>
      <xdr:col>21</xdr:col>
      <xdr:colOff>212725</xdr:colOff>
      <xdr:row>79</xdr:row>
      <xdr:rowOff>44405</xdr:rowOff>
    </xdr:to>
    <xdr:sp macro="" textlink="">
      <xdr:nvSpPr>
        <xdr:cNvPr id="646" name="フローチャート : 判断 645"/>
        <xdr:cNvSpPr/>
      </xdr:nvSpPr>
      <xdr:spPr>
        <a:xfrm>
          <a:off x="14541500" y="134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60932</xdr:rowOff>
    </xdr:from>
    <xdr:ext cx="469744" cy="259045"/>
    <xdr:sp macro="" textlink="">
      <xdr:nvSpPr>
        <xdr:cNvPr id="647" name="テキスト ボックス 646"/>
        <xdr:cNvSpPr txBox="1"/>
      </xdr:nvSpPr>
      <xdr:spPr>
        <a:xfrm>
          <a:off x="14357427" y="13262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2,669</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26905</xdr:rowOff>
    </xdr:from>
    <xdr:to>
      <xdr:col>19</xdr:col>
      <xdr:colOff>644525</xdr:colOff>
      <xdr:row>79</xdr:row>
      <xdr:rowOff>44450</xdr:rowOff>
    </xdr:to>
    <xdr:cxnSp macro="">
      <xdr:nvCxnSpPr>
        <xdr:cNvPr id="648" name="直線コネクタ 647"/>
        <xdr:cNvCxnSpPr/>
      </xdr:nvCxnSpPr>
      <xdr:spPr>
        <a:xfrm>
          <a:off x="12814300" y="13571455"/>
          <a:ext cx="889000" cy="17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117456</xdr:rowOff>
    </xdr:from>
    <xdr:to>
      <xdr:col>20</xdr:col>
      <xdr:colOff>9525</xdr:colOff>
      <xdr:row>79</xdr:row>
      <xdr:rowOff>47606</xdr:rowOff>
    </xdr:to>
    <xdr:sp macro="" textlink="">
      <xdr:nvSpPr>
        <xdr:cNvPr id="649" name="フローチャート : 判断 648"/>
        <xdr:cNvSpPr/>
      </xdr:nvSpPr>
      <xdr:spPr>
        <a:xfrm>
          <a:off x="13652500" y="134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64133</xdr:rowOff>
    </xdr:from>
    <xdr:ext cx="469744" cy="259045"/>
    <xdr:sp macro="" textlink="">
      <xdr:nvSpPr>
        <xdr:cNvPr id="650" name="テキスト ボックス 649"/>
        <xdr:cNvSpPr txBox="1"/>
      </xdr:nvSpPr>
      <xdr:spPr>
        <a:xfrm>
          <a:off x="13468427" y="13265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2,501</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75107</xdr:rowOff>
    </xdr:from>
    <xdr:to>
      <xdr:col>18</xdr:col>
      <xdr:colOff>492125</xdr:colOff>
      <xdr:row>79</xdr:row>
      <xdr:rowOff>5257</xdr:rowOff>
    </xdr:to>
    <xdr:sp macro="" textlink="">
      <xdr:nvSpPr>
        <xdr:cNvPr id="651" name="フローチャート : 判断 650"/>
        <xdr:cNvSpPr/>
      </xdr:nvSpPr>
      <xdr:spPr>
        <a:xfrm>
          <a:off x="12763500" y="13448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21784</xdr:rowOff>
    </xdr:from>
    <xdr:ext cx="469744" cy="259045"/>
    <xdr:sp macro="" textlink="">
      <xdr:nvSpPr>
        <xdr:cNvPr id="652" name="テキスト ボックス 651"/>
        <xdr:cNvSpPr txBox="1"/>
      </xdr:nvSpPr>
      <xdr:spPr>
        <a:xfrm>
          <a:off x="12579427" y="13223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34226</xdr:rowOff>
    </xdr:from>
    <xdr:to>
      <xdr:col>23</xdr:col>
      <xdr:colOff>568325</xdr:colOff>
      <xdr:row>78</xdr:row>
      <xdr:rowOff>135826</xdr:rowOff>
    </xdr:to>
    <xdr:sp macro="" textlink="">
      <xdr:nvSpPr>
        <xdr:cNvPr id="658" name="円/楕円 657"/>
        <xdr:cNvSpPr/>
      </xdr:nvSpPr>
      <xdr:spPr>
        <a:xfrm>
          <a:off x="16268700" y="13407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57103</xdr:rowOff>
    </xdr:from>
    <xdr:ext cx="469744" cy="259045"/>
    <xdr:sp macro="" textlink="">
      <xdr:nvSpPr>
        <xdr:cNvPr id="659" name="災害復旧費該当値テキスト"/>
        <xdr:cNvSpPr txBox="1"/>
      </xdr:nvSpPr>
      <xdr:spPr>
        <a:xfrm>
          <a:off x="16370300" y="13258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6,870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161061</xdr:rowOff>
    </xdr:from>
    <xdr:to>
      <xdr:col>22</xdr:col>
      <xdr:colOff>415925</xdr:colOff>
      <xdr:row>79</xdr:row>
      <xdr:rowOff>91211</xdr:rowOff>
    </xdr:to>
    <xdr:sp macro="" textlink="">
      <xdr:nvSpPr>
        <xdr:cNvPr id="660" name="円/楕円 659"/>
        <xdr:cNvSpPr/>
      </xdr:nvSpPr>
      <xdr:spPr>
        <a:xfrm>
          <a:off x="15430500" y="13534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82338</xdr:rowOff>
    </xdr:from>
    <xdr:ext cx="378565" cy="259045"/>
    <xdr:sp macro="" textlink="">
      <xdr:nvSpPr>
        <xdr:cNvPr id="661" name="テキスト ボックス 660"/>
        <xdr:cNvSpPr txBox="1"/>
      </xdr:nvSpPr>
      <xdr:spPr>
        <a:xfrm>
          <a:off x="15292017" y="136268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62" name="円/楕円 661"/>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63" name="テキスト ボックス 662"/>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64" name="円/楕円 663"/>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65" name="テキスト ボックス 664"/>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147555</xdr:rowOff>
    </xdr:from>
    <xdr:to>
      <xdr:col>18</xdr:col>
      <xdr:colOff>492125</xdr:colOff>
      <xdr:row>79</xdr:row>
      <xdr:rowOff>77705</xdr:rowOff>
    </xdr:to>
    <xdr:sp macro="" textlink="">
      <xdr:nvSpPr>
        <xdr:cNvPr id="666" name="円/楕円 665"/>
        <xdr:cNvSpPr/>
      </xdr:nvSpPr>
      <xdr:spPr>
        <a:xfrm>
          <a:off x="12763500" y="13520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68832</xdr:rowOff>
    </xdr:from>
    <xdr:ext cx="378565" cy="259045"/>
    <xdr:sp macro="" textlink="">
      <xdr:nvSpPr>
        <xdr:cNvPr id="667" name="テキスト ボックス 666"/>
        <xdr:cNvSpPr txBox="1"/>
      </xdr:nvSpPr>
      <xdr:spPr>
        <a:xfrm>
          <a:off x="12625017" y="136133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62,051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8" name="直線コネクタ 67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9" name="テキスト ボックス 67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0" name="直線コネクタ 67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1" name="テキスト ボックス 68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2" name="直線コネクタ 68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3" name="テキスト ボックス 68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4" name="直線コネクタ 68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5" name="テキスト ボックス 68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6" name="直線コネクタ 68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87" name="テキスト ボックス 68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8" name="直線コネクタ 68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9" name="テキスト ボックス 68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0" name="直線コネクタ 68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1" name="テキスト ボックス 69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50426</xdr:rowOff>
    </xdr:from>
    <xdr:to>
      <xdr:col>23</xdr:col>
      <xdr:colOff>516889</xdr:colOff>
      <xdr:row>98</xdr:row>
      <xdr:rowOff>106139</xdr:rowOff>
    </xdr:to>
    <xdr:cxnSp macro="">
      <xdr:nvCxnSpPr>
        <xdr:cNvPr id="693" name="直線コネクタ 692"/>
        <xdr:cNvCxnSpPr/>
      </xdr:nvCxnSpPr>
      <xdr:spPr>
        <a:xfrm flipV="1">
          <a:off x="16317595" y="15652376"/>
          <a:ext cx="1269" cy="1255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109966</xdr:rowOff>
    </xdr:from>
    <xdr:ext cx="534377" cy="259045"/>
    <xdr:sp macro="" textlink="">
      <xdr:nvSpPr>
        <xdr:cNvPr id="694" name="公債費最小値テキスト"/>
        <xdr:cNvSpPr txBox="1"/>
      </xdr:nvSpPr>
      <xdr:spPr>
        <a:xfrm>
          <a:off x="16370300" y="1691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15,083</a:t>
          </a:r>
          <a:endParaRPr kumimoji="1" lang="ja-JP" altLang="en-US" sz="1000" b="1">
            <a:latin typeface="ＭＳ Ｐゴシック"/>
          </a:endParaRPr>
        </a:p>
      </xdr:txBody>
    </xdr:sp>
    <xdr:clientData/>
  </xdr:oneCellAnchor>
  <xdr:twoCellAnchor>
    <xdr:from>
      <xdr:col>23</xdr:col>
      <xdr:colOff>428625</xdr:colOff>
      <xdr:row>98</xdr:row>
      <xdr:rowOff>106139</xdr:rowOff>
    </xdr:from>
    <xdr:to>
      <xdr:col>23</xdr:col>
      <xdr:colOff>606425</xdr:colOff>
      <xdr:row>98</xdr:row>
      <xdr:rowOff>106139</xdr:rowOff>
    </xdr:to>
    <xdr:cxnSp macro="">
      <xdr:nvCxnSpPr>
        <xdr:cNvPr id="695" name="直線コネクタ 694"/>
        <xdr:cNvCxnSpPr/>
      </xdr:nvCxnSpPr>
      <xdr:spPr>
        <a:xfrm>
          <a:off x="16230600" y="1690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168553</xdr:rowOff>
    </xdr:from>
    <xdr:ext cx="599010" cy="259045"/>
    <xdr:sp macro="" textlink="">
      <xdr:nvSpPr>
        <xdr:cNvPr id="696" name="公債費最大値テキスト"/>
        <xdr:cNvSpPr txBox="1"/>
      </xdr:nvSpPr>
      <xdr:spPr>
        <a:xfrm>
          <a:off x="16370300" y="15427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130,451</a:t>
          </a:r>
          <a:endParaRPr kumimoji="1" lang="ja-JP" altLang="en-US" sz="1000" b="1">
            <a:latin typeface="ＭＳ Ｐゴシック"/>
          </a:endParaRPr>
        </a:p>
      </xdr:txBody>
    </xdr:sp>
    <xdr:clientData/>
  </xdr:oneCellAnchor>
  <xdr:twoCellAnchor>
    <xdr:from>
      <xdr:col>23</xdr:col>
      <xdr:colOff>428625</xdr:colOff>
      <xdr:row>91</xdr:row>
      <xdr:rowOff>50426</xdr:rowOff>
    </xdr:from>
    <xdr:to>
      <xdr:col>23</xdr:col>
      <xdr:colOff>606425</xdr:colOff>
      <xdr:row>91</xdr:row>
      <xdr:rowOff>50426</xdr:rowOff>
    </xdr:to>
    <xdr:cxnSp macro="">
      <xdr:nvCxnSpPr>
        <xdr:cNvPr id="697" name="直線コネクタ 696"/>
        <xdr:cNvCxnSpPr/>
      </xdr:nvCxnSpPr>
      <xdr:spPr>
        <a:xfrm>
          <a:off x="16230600" y="15652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148213</xdr:rowOff>
    </xdr:from>
    <xdr:to>
      <xdr:col>23</xdr:col>
      <xdr:colOff>517525</xdr:colOff>
      <xdr:row>95</xdr:row>
      <xdr:rowOff>21275</xdr:rowOff>
    </xdr:to>
    <xdr:cxnSp macro="">
      <xdr:nvCxnSpPr>
        <xdr:cNvPr id="698" name="直線コネクタ 697"/>
        <xdr:cNvCxnSpPr/>
      </xdr:nvCxnSpPr>
      <xdr:spPr>
        <a:xfrm flipV="1">
          <a:off x="15481300" y="16264513"/>
          <a:ext cx="838200" cy="44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23827</xdr:rowOff>
    </xdr:from>
    <xdr:ext cx="534377" cy="259045"/>
    <xdr:sp macro="" textlink="">
      <xdr:nvSpPr>
        <xdr:cNvPr id="699" name="公債費平均値テキスト"/>
        <xdr:cNvSpPr txBox="1"/>
      </xdr:nvSpPr>
      <xdr:spPr>
        <a:xfrm>
          <a:off x="16370300" y="16654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31,746</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45400</xdr:rowOff>
    </xdr:from>
    <xdr:to>
      <xdr:col>23</xdr:col>
      <xdr:colOff>568325</xdr:colOff>
      <xdr:row>97</xdr:row>
      <xdr:rowOff>147000</xdr:rowOff>
    </xdr:to>
    <xdr:sp macro="" textlink="">
      <xdr:nvSpPr>
        <xdr:cNvPr id="700" name="フローチャート : 判断 699"/>
        <xdr:cNvSpPr/>
      </xdr:nvSpPr>
      <xdr:spPr>
        <a:xfrm>
          <a:off x="16268700" y="1667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171410</xdr:rowOff>
    </xdr:from>
    <xdr:to>
      <xdr:col>22</xdr:col>
      <xdr:colOff>365125</xdr:colOff>
      <xdr:row>95</xdr:row>
      <xdr:rowOff>21275</xdr:rowOff>
    </xdr:to>
    <xdr:cxnSp macro="">
      <xdr:nvCxnSpPr>
        <xdr:cNvPr id="701" name="直線コネクタ 700"/>
        <xdr:cNvCxnSpPr/>
      </xdr:nvCxnSpPr>
      <xdr:spPr>
        <a:xfrm>
          <a:off x="14592300" y="16287710"/>
          <a:ext cx="889000" cy="21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63906</xdr:rowOff>
    </xdr:from>
    <xdr:to>
      <xdr:col>22</xdr:col>
      <xdr:colOff>415925</xdr:colOff>
      <xdr:row>94</xdr:row>
      <xdr:rowOff>165506</xdr:rowOff>
    </xdr:to>
    <xdr:sp macro="" textlink="">
      <xdr:nvSpPr>
        <xdr:cNvPr id="702" name="フローチャート : 判断 701"/>
        <xdr:cNvSpPr/>
      </xdr:nvSpPr>
      <xdr:spPr>
        <a:xfrm>
          <a:off x="15430500" y="16180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10583</xdr:rowOff>
    </xdr:from>
    <xdr:ext cx="534377" cy="259045"/>
    <xdr:sp macro="" textlink="">
      <xdr:nvSpPr>
        <xdr:cNvPr id="703" name="テキスト ボックス 702"/>
        <xdr:cNvSpPr txBox="1"/>
      </xdr:nvSpPr>
      <xdr:spPr>
        <a:xfrm>
          <a:off x="15214111" y="15955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77,296</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70434</xdr:rowOff>
    </xdr:from>
    <xdr:to>
      <xdr:col>21</xdr:col>
      <xdr:colOff>161925</xdr:colOff>
      <xdr:row>94</xdr:row>
      <xdr:rowOff>171410</xdr:rowOff>
    </xdr:to>
    <xdr:cxnSp macro="">
      <xdr:nvCxnSpPr>
        <xdr:cNvPr id="704" name="直線コネクタ 703"/>
        <xdr:cNvCxnSpPr/>
      </xdr:nvCxnSpPr>
      <xdr:spPr>
        <a:xfrm>
          <a:off x="13703300" y="16186734"/>
          <a:ext cx="889000" cy="100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123723</xdr:rowOff>
    </xdr:from>
    <xdr:to>
      <xdr:col>21</xdr:col>
      <xdr:colOff>212725</xdr:colOff>
      <xdr:row>95</xdr:row>
      <xdr:rowOff>53873</xdr:rowOff>
    </xdr:to>
    <xdr:sp macro="" textlink="">
      <xdr:nvSpPr>
        <xdr:cNvPr id="705" name="フローチャート : 判断 704"/>
        <xdr:cNvSpPr/>
      </xdr:nvSpPr>
      <xdr:spPr>
        <a:xfrm>
          <a:off x="14541500" y="162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45000</xdr:rowOff>
    </xdr:from>
    <xdr:ext cx="534377" cy="259045"/>
    <xdr:sp macro="" textlink="">
      <xdr:nvSpPr>
        <xdr:cNvPr id="706" name="テキスト ボックス 705"/>
        <xdr:cNvSpPr txBox="1"/>
      </xdr:nvSpPr>
      <xdr:spPr>
        <a:xfrm>
          <a:off x="14325111" y="16332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71,801</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70434</xdr:rowOff>
    </xdr:from>
    <xdr:to>
      <xdr:col>19</xdr:col>
      <xdr:colOff>644525</xdr:colOff>
      <xdr:row>94</xdr:row>
      <xdr:rowOff>78685</xdr:rowOff>
    </xdr:to>
    <xdr:cxnSp macro="">
      <xdr:nvCxnSpPr>
        <xdr:cNvPr id="707" name="直線コネクタ 706"/>
        <xdr:cNvCxnSpPr/>
      </xdr:nvCxnSpPr>
      <xdr:spPr>
        <a:xfrm flipV="1">
          <a:off x="12814300" y="16186734"/>
          <a:ext cx="889000" cy="8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88737</xdr:rowOff>
    </xdr:from>
    <xdr:to>
      <xdr:col>20</xdr:col>
      <xdr:colOff>9525</xdr:colOff>
      <xdr:row>95</xdr:row>
      <xdr:rowOff>18887</xdr:rowOff>
    </xdr:to>
    <xdr:sp macro="" textlink="">
      <xdr:nvSpPr>
        <xdr:cNvPr id="708" name="フローチャート : 判断 707"/>
        <xdr:cNvSpPr/>
      </xdr:nvSpPr>
      <xdr:spPr>
        <a:xfrm>
          <a:off x="13652500" y="16205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10014</xdr:rowOff>
    </xdr:from>
    <xdr:ext cx="534377" cy="259045"/>
    <xdr:sp macro="" textlink="">
      <xdr:nvSpPr>
        <xdr:cNvPr id="709" name="テキスト ボックス 708"/>
        <xdr:cNvSpPr txBox="1"/>
      </xdr:nvSpPr>
      <xdr:spPr>
        <a:xfrm>
          <a:off x="13436111" y="16297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75,015</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70906</xdr:rowOff>
    </xdr:from>
    <xdr:to>
      <xdr:col>18</xdr:col>
      <xdr:colOff>492125</xdr:colOff>
      <xdr:row>95</xdr:row>
      <xdr:rowOff>1056</xdr:rowOff>
    </xdr:to>
    <xdr:sp macro="" textlink="">
      <xdr:nvSpPr>
        <xdr:cNvPr id="710" name="フローチャート : 判断 709"/>
        <xdr:cNvSpPr/>
      </xdr:nvSpPr>
      <xdr:spPr>
        <a:xfrm>
          <a:off x="12763500" y="1618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163633</xdr:rowOff>
    </xdr:from>
    <xdr:ext cx="534377" cy="259045"/>
    <xdr:sp macro="" textlink="">
      <xdr:nvSpPr>
        <xdr:cNvPr id="711" name="テキスト ボックス 710"/>
        <xdr:cNvSpPr txBox="1"/>
      </xdr:nvSpPr>
      <xdr:spPr>
        <a:xfrm>
          <a:off x="12547111" y="16279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76,653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2" name="テキスト ボックス 71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3" name="テキスト ボックス 71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4" name="テキスト ボックス 71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5" name="テキスト ボックス 71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6" name="テキスト ボックス 71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94</xdr:row>
      <xdr:rowOff>97413</xdr:rowOff>
    </xdr:from>
    <xdr:to>
      <xdr:col>23</xdr:col>
      <xdr:colOff>568325</xdr:colOff>
      <xdr:row>95</xdr:row>
      <xdr:rowOff>27563</xdr:rowOff>
    </xdr:to>
    <xdr:sp macro="" textlink="">
      <xdr:nvSpPr>
        <xdr:cNvPr id="717" name="円/楕円 716"/>
        <xdr:cNvSpPr/>
      </xdr:nvSpPr>
      <xdr:spPr>
        <a:xfrm>
          <a:off x="16268700" y="1621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93</xdr:row>
      <xdr:rowOff>120290</xdr:rowOff>
    </xdr:from>
    <xdr:ext cx="534377" cy="259045"/>
    <xdr:sp macro="" textlink="">
      <xdr:nvSpPr>
        <xdr:cNvPr id="718" name="公債費該当値テキスト"/>
        <xdr:cNvSpPr txBox="1"/>
      </xdr:nvSpPr>
      <xdr:spPr>
        <a:xfrm>
          <a:off x="16370300" y="16065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74,218</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141925</xdr:rowOff>
    </xdr:from>
    <xdr:to>
      <xdr:col>22</xdr:col>
      <xdr:colOff>415925</xdr:colOff>
      <xdr:row>95</xdr:row>
      <xdr:rowOff>72075</xdr:rowOff>
    </xdr:to>
    <xdr:sp macro="" textlink="">
      <xdr:nvSpPr>
        <xdr:cNvPr id="719" name="円/楕円 718"/>
        <xdr:cNvSpPr/>
      </xdr:nvSpPr>
      <xdr:spPr>
        <a:xfrm>
          <a:off x="15430500" y="16258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63202</xdr:rowOff>
    </xdr:from>
    <xdr:ext cx="534377" cy="259045"/>
    <xdr:sp macro="" textlink="">
      <xdr:nvSpPr>
        <xdr:cNvPr id="720" name="テキスト ボックス 719"/>
        <xdr:cNvSpPr txBox="1"/>
      </xdr:nvSpPr>
      <xdr:spPr>
        <a:xfrm>
          <a:off x="15214111" y="16350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70,129</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120610</xdr:rowOff>
    </xdr:from>
    <xdr:to>
      <xdr:col>21</xdr:col>
      <xdr:colOff>212725</xdr:colOff>
      <xdr:row>95</xdr:row>
      <xdr:rowOff>50760</xdr:rowOff>
    </xdr:to>
    <xdr:sp macro="" textlink="">
      <xdr:nvSpPr>
        <xdr:cNvPr id="721" name="円/楕円 720"/>
        <xdr:cNvSpPr/>
      </xdr:nvSpPr>
      <xdr:spPr>
        <a:xfrm>
          <a:off x="14541500" y="16236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67287</xdr:rowOff>
    </xdr:from>
    <xdr:ext cx="534377" cy="259045"/>
    <xdr:sp macro="" textlink="">
      <xdr:nvSpPr>
        <xdr:cNvPr id="722" name="テキスト ボックス 721"/>
        <xdr:cNvSpPr txBox="1"/>
      </xdr:nvSpPr>
      <xdr:spPr>
        <a:xfrm>
          <a:off x="14325111" y="16012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72,087</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19634</xdr:rowOff>
    </xdr:from>
    <xdr:to>
      <xdr:col>20</xdr:col>
      <xdr:colOff>9525</xdr:colOff>
      <xdr:row>94</xdr:row>
      <xdr:rowOff>121234</xdr:rowOff>
    </xdr:to>
    <xdr:sp macro="" textlink="">
      <xdr:nvSpPr>
        <xdr:cNvPr id="723" name="円/楕円 722"/>
        <xdr:cNvSpPr/>
      </xdr:nvSpPr>
      <xdr:spPr>
        <a:xfrm>
          <a:off x="13652500" y="1613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92</xdr:row>
      <xdr:rowOff>137761</xdr:rowOff>
    </xdr:from>
    <xdr:ext cx="534377" cy="259045"/>
    <xdr:sp macro="" textlink="">
      <xdr:nvSpPr>
        <xdr:cNvPr id="724" name="テキスト ボックス 723"/>
        <xdr:cNvSpPr txBox="1"/>
      </xdr:nvSpPr>
      <xdr:spPr>
        <a:xfrm>
          <a:off x="13436111" y="15911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81,363</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27885</xdr:rowOff>
    </xdr:from>
    <xdr:to>
      <xdr:col>18</xdr:col>
      <xdr:colOff>492125</xdr:colOff>
      <xdr:row>94</xdr:row>
      <xdr:rowOff>129485</xdr:rowOff>
    </xdr:to>
    <xdr:sp macro="" textlink="">
      <xdr:nvSpPr>
        <xdr:cNvPr id="725" name="円/楕円 724"/>
        <xdr:cNvSpPr/>
      </xdr:nvSpPr>
      <xdr:spPr>
        <a:xfrm>
          <a:off x="12763500" y="16144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92</xdr:row>
      <xdr:rowOff>146012</xdr:rowOff>
    </xdr:from>
    <xdr:ext cx="534377" cy="259045"/>
    <xdr:sp macro="" textlink="">
      <xdr:nvSpPr>
        <xdr:cNvPr id="726" name="テキスト ボックス 725"/>
        <xdr:cNvSpPr txBox="1"/>
      </xdr:nvSpPr>
      <xdr:spPr>
        <a:xfrm>
          <a:off x="12547111" y="15919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80,605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7" name="正方形/長方形 72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8" name="正方形/長方形 72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9" name="正方形/長方形 72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0" name="正方形/長方形 72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1" name="正方形/長方形 73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2" name="正方形/長方形 73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3" name="正方形/長方形 73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4" name="正方形/長方形 73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5" name="テキスト ボックス 73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6" name="直線コネクタ 73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7" name="直線コネクタ 73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8" name="テキスト ボックス 73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9" name="直線コネクタ 73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40" name="テキスト ボックス 73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1" name="直線コネクタ 74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2" name="テキスト ボックス 74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3" name="直線コネクタ 74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4" name="テキスト ボックス 74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5" name="直線コネクタ 74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6" name="テキスト ボックス 74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7" name="直線コネクタ 74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8" name="テキスト ボックス 74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116078</xdr:rowOff>
    </xdr:from>
    <xdr:to>
      <xdr:col>32</xdr:col>
      <xdr:colOff>186689</xdr:colOff>
      <xdr:row>39</xdr:row>
      <xdr:rowOff>44450</xdr:rowOff>
    </xdr:to>
    <xdr:cxnSp macro="">
      <xdr:nvCxnSpPr>
        <xdr:cNvPr id="750" name="直線コネクタ 749"/>
        <xdr:cNvCxnSpPr/>
      </xdr:nvCxnSpPr>
      <xdr:spPr>
        <a:xfrm flipV="1">
          <a:off x="22159595" y="5259578"/>
          <a:ext cx="1269" cy="1471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76979</xdr:rowOff>
    </xdr:from>
    <xdr:ext cx="249299" cy="259045"/>
    <xdr:sp macro="" textlink="">
      <xdr:nvSpPr>
        <xdr:cNvPr id="751" name="諸支出金最小値テキスト"/>
        <xdr:cNvSpPr txBox="1"/>
      </xdr:nvSpPr>
      <xdr:spPr>
        <a:xfrm>
          <a:off x="22212300" y="67635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2" name="直線コネクタ 75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62755</xdr:rowOff>
    </xdr:from>
    <xdr:ext cx="469744" cy="259045"/>
    <xdr:sp macro="" textlink="">
      <xdr:nvSpPr>
        <xdr:cNvPr id="753" name="諸支出金最大値テキスト"/>
        <xdr:cNvSpPr txBox="1"/>
      </xdr:nvSpPr>
      <xdr:spPr>
        <a:xfrm>
          <a:off x="22212300" y="5034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3,862</a:t>
          </a:r>
          <a:endParaRPr kumimoji="1" lang="ja-JP" altLang="en-US" sz="1000" b="1">
            <a:latin typeface="ＭＳ Ｐゴシック"/>
          </a:endParaRPr>
        </a:p>
      </xdr:txBody>
    </xdr:sp>
    <xdr:clientData/>
  </xdr:oneCellAnchor>
  <xdr:twoCellAnchor>
    <xdr:from>
      <xdr:col>32</xdr:col>
      <xdr:colOff>98425</xdr:colOff>
      <xdr:row>30</xdr:row>
      <xdr:rowOff>116078</xdr:rowOff>
    </xdr:from>
    <xdr:to>
      <xdr:col>32</xdr:col>
      <xdr:colOff>276225</xdr:colOff>
      <xdr:row>30</xdr:row>
      <xdr:rowOff>116078</xdr:rowOff>
    </xdr:to>
    <xdr:cxnSp macro="">
      <xdr:nvCxnSpPr>
        <xdr:cNvPr id="754" name="直線コネクタ 753"/>
        <xdr:cNvCxnSpPr/>
      </xdr:nvCxnSpPr>
      <xdr:spPr>
        <a:xfrm>
          <a:off x="22072600" y="5259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5" name="直線コネクタ 75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165879</xdr:rowOff>
    </xdr:from>
    <xdr:ext cx="313932" cy="259045"/>
    <xdr:sp macro="" textlink="">
      <xdr:nvSpPr>
        <xdr:cNvPr id="756" name="諸支出金平均値テキスト"/>
        <xdr:cNvSpPr txBox="1"/>
      </xdr:nvSpPr>
      <xdr:spPr>
        <a:xfrm>
          <a:off x="22212300" y="650952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143002</xdr:rowOff>
    </xdr:from>
    <xdr:to>
      <xdr:col>32</xdr:col>
      <xdr:colOff>238125</xdr:colOff>
      <xdr:row>39</xdr:row>
      <xdr:rowOff>73152</xdr:rowOff>
    </xdr:to>
    <xdr:sp macro="" textlink="">
      <xdr:nvSpPr>
        <xdr:cNvPr id="757" name="フローチャート : 判断 756"/>
        <xdr:cNvSpPr/>
      </xdr:nvSpPr>
      <xdr:spPr>
        <a:xfrm>
          <a:off x="22110700" y="6658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8" name="直線コネクタ 75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109093</xdr:rowOff>
    </xdr:from>
    <xdr:to>
      <xdr:col>31</xdr:col>
      <xdr:colOff>85725</xdr:colOff>
      <xdr:row>39</xdr:row>
      <xdr:rowOff>39243</xdr:rowOff>
    </xdr:to>
    <xdr:sp macro="" textlink="">
      <xdr:nvSpPr>
        <xdr:cNvPr id="759" name="フローチャート : 判断 758"/>
        <xdr:cNvSpPr/>
      </xdr:nvSpPr>
      <xdr:spPr>
        <a:xfrm>
          <a:off x="21272500" y="6624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55770</xdr:rowOff>
    </xdr:from>
    <xdr:ext cx="378565" cy="259045"/>
    <xdr:sp macro="" textlink="">
      <xdr:nvSpPr>
        <xdr:cNvPr id="760" name="テキスト ボックス 759"/>
        <xdr:cNvSpPr txBox="1"/>
      </xdr:nvSpPr>
      <xdr:spPr>
        <a:xfrm>
          <a:off x="21134017" y="63994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61" name="直線コネクタ 76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125095</xdr:rowOff>
    </xdr:from>
    <xdr:to>
      <xdr:col>29</xdr:col>
      <xdr:colOff>568325</xdr:colOff>
      <xdr:row>39</xdr:row>
      <xdr:rowOff>55245</xdr:rowOff>
    </xdr:to>
    <xdr:sp macro="" textlink="">
      <xdr:nvSpPr>
        <xdr:cNvPr id="762" name="フローチャート : 判断 761"/>
        <xdr:cNvSpPr/>
      </xdr:nvSpPr>
      <xdr:spPr>
        <a:xfrm>
          <a:off x="20383500" y="6640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71772</xdr:rowOff>
    </xdr:from>
    <xdr:ext cx="378565" cy="259045"/>
    <xdr:sp macro="" textlink="">
      <xdr:nvSpPr>
        <xdr:cNvPr id="763" name="テキスト ボックス 762"/>
        <xdr:cNvSpPr txBox="1"/>
      </xdr:nvSpPr>
      <xdr:spPr>
        <a:xfrm>
          <a:off x="20245017" y="6415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4" name="直線コネクタ 76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139954</xdr:rowOff>
    </xdr:from>
    <xdr:to>
      <xdr:col>28</xdr:col>
      <xdr:colOff>365125</xdr:colOff>
      <xdr:row>39</xdr:row>
      <xdr:rowOff>70104</xdr:rowOff>
    </xdr:to>
    <xdr:sp macro="" textlink="">
      <xdr:nvSpPr>
        <xdr:cNvPr id="765" name="フローチャート : 判断 764"/>
        <xdr:cNvSpPr/>
      </xdr:nvSpPr>
      <xdr:spPr>
        <a:xfrm>
          <a:off x="19494500" y="665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37</xdr:row>
      <xdr:rowOff>86631</xdr:rowOff>
    </xdr:from>
    <xdr:ext cx="313932" cy="259045"/>
    <xdr:sp macro="" textlink="">
      <xdr:nvSpPr>
        <xdr:cNvPr id="766" name="テキスト ボックス 765"/>
        <xdr:cNvSpPr txBox="1"/>
      </xdr:nvSpPr>
      <xdr:spPr>
        <a:xfrm>
          <a:off x="19388333" y="64302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139192</xdr:rowOff>
    </xdr:from>
    <xdr:to>
      <xdr:col>27</xdr:col>
      <xdr:colOff>161925</xdr:colOff>
      <xdr:row>39</xdr:row>
      <xdr:rowOff>69342</xdr:rowOff>
    </xdr:to>
    <xdr:sp macro="" textlink="">
      <xdr:nvSpPr>
        <xdr:cNvPr id="767" name="フローチャート : 判断 766"/>
        <xdr:cNvSpPr/>
      </xdr:nvSpPr>
      <xdr:spPr>
        <a:xfrm>
          <a:off x="18605500" y="6654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37</xdr:row>
      <xdr:rowOff>85869</xdr:rowOff>
    </xdr:from>
    <xdr:ext cx="313932" cy="259045"/>
    <xdr:sp macro="" textlink="">
      <xdr:nvSpPr>
        <xdr:cNvPr id="768" name="テキスト ボックス 767"/>
        <xdr:cNvSpPr txBox="1"/>
      </xdr:nvSpPr>
      <xdr:spPr>
        <a:xfrm>
          <a:off x="18499333" y="64295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9" name="テキスト ボックス 76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0" name="テキスト ボックス 76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1" name="テキスト ボックス 77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2" name="テキスト ボックス 77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3" name="テキスト ボックス 77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4" name="円/楕円 77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121429</xdr:rowOff>
    </xdr:from>
    <xdr:ext cx="249299" cy="259045"/>
    <xdr:sp macro="" textlink="">
      <xdr:nvSpPr>
        <xdr:cNvPr id="775" name="諸支出金該当値テキスト"/>
        <xdr:cNvSpPr txBox="1"/>
      </xdr:nvSpPr>
      <xdr:spPr>
        <a:xfrm>
          <a:off x="22212300" y="66365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6" name="円/楕円 77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7" name="テキスト ボックス 77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8" name="円/楕円 77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9" name="テキスト ボックス 77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80" name="円/楕円 77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81" name="テキスト ボックス 78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2" name="円/楕円 78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3" name="テキスト ボックス 78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4" name="正方形/長方形 78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5" name="正方形/長方形 78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6" name="正方形/長方形 78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7" name="正方形/長方形 78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8" name="正方形/長方形 78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9" name="正方形/長方形 78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0" name="正方形/長方形 78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1" name="正方形/長方形 79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2" name="テキスト ボックス 79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3" name="直線コネクタ 79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4" name="直線コネクタ 79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5" name="テキスト ボックス 79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7" name="テキスト ボックス 79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9" name="直線コネクタ 79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80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3" name="直線コネクタ 80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4" name="直線コネクタ 80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6" name="フローチャート : 判断 80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7" name="直線コネクタ 80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8" name="フローチャート : 判断 80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9" name="テキスト ボックス 80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10" name="直線コネクタ 80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1" name="フローチャート : 判断 81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2" name="テキスト ボックス 81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3" name="直線コネクタ 81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4" name="フローチャート : 判断 81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5" name="テキスト ボックス 81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6" name="フローチャート : 判断 81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7" name="テキスト ボックス 81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3" name="円/楕円 82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5" name="円/楕円 82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6" name="テキスト ボックス 82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7" name="円/楕円 82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8" name="テキスト ボックス 82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9" name="円/楕円 82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30" name="テキスト ボックス 82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1" name="円/楕円 83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2" name="テキスト ボックス 83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3" name="正方形/長方形 8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4" name="正方形/長方形 8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5" name="テキスト ボックス 8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総務費は、近年類似団体平均と比較して下回っている状況にあったが、平成</a:t>
          </a:r>
          <a:r>
            <a:rPr kumimoji="1" lang="en-US" altLang="ja-JP" sz="1300">
              <a:latin typeface="ＭＳ Ｐゴシック"/>
            </a:rPr>
            <a:t>27</a:t>
          </a:r>
          <a:r>
            <a:rPr kumimoji="1" lang="ja-JP" altLang="en-US" sz="1300">
              <a:latin typeface="ＭＳ Ｐゴシック"/>
            </a:rPr>
            <a:t>年度以降新庁舎建設事業等により大きく上回る状況となっている。また、公債費についても類</a:t>
          </a:r>
          <a:r>
            <a:rPr kumimoji="1" lang="ja-JP" altLang="ja-JP" sz="1300">
              <a:solidFill>
                <a:schemeClr val="dk1"/>
              </a:solidFill>
              <a:latin typeface="+mn-lt"/>
              <a:ea typeface="+mn-ea"/>
              <a:cs typeface="+mn-cs"/>
            </a:rPr>
            <a:t>似団体平均と比較すると、</a:t>
          </a:r>
          <a:r>
            <a:rPr kumimoji="1" lang="ja-JP" altLang="en-US" sz="1300">
              <a:solidFill>
                <a:schemeClr val="dk1"/>
              </a:solidFill>
              <a:latin typeface="+mn-lt"/>
              <a:ea typeface="+mn-ea"/>
              <a:cs typeface="+mn-cs"/>
            </a:rPr>
            <a:t>平成</a:t>
          </a:r>
          <a:r>
            <a:rPr kumimoji="1" lang="en-US" altLang="ja-JP" sz="1300">
              <a:solidFill>
                <a:schemeClr val="dk1"/>
              </a:solidFill>
              <a:latin typeface="+mn-lt"/>
              <a:ea typeface="+mn-ea"/>
              <a:cs typeface="+mn-cs"/>
            </a:rPr>
            <a:t>27</a:t>
          </a:r>
          <a:r>
            <a:rPr kumimoji="1" lang="ja-JP" altLang="en-US" sz="1300">
              <a:solidFill>
                <a:schemeClr val="dk1"/>
              </a:solidFill>
              <a:latin typeface="+mn-lt"/>
              <a:ea typeface="+mn-ea"/>
              <a:cs typeface="+mn-cs"/>
            </a:rPr>
            <a:t>年度まで</a:t>
          </a:r>
          <a:r>
            <a:rPr kumimoji="1" lang="ja-JP" altLang="ja-JP" sz="1300">
              <a:solidFill>
                <a:schemeClr val="dk1"/>
              </a:solidFill>
              <a:latin typeface="+mn-lt"/>
              <a:ea typeface="+mn-ea"/>
              <a:cs typeface="+mn-cs"/>
            </a:rPr>
            <a:t>はほぼ同程度で推移していたが、平成</a:t>
          </a:r>
          <a:r>
            <a:rPr kumimoji="1" lang="en-US" altLang="ja-JP" sz="1300">
              <a:solidFill>
                <a:schemeClr val="dk1"/>
              </a:solidFill>
              <a:latin typeface="+mn-lt"/>
              <a:ea typeface="+mn-ea"/>
              <a:cs typeface="+mn-cs"/>
            </a:rPr>
            <a:t>28</a:t>
          </a:r>
          <a:r>
            <a:rPr kumimoji="1" lang="ja-JP" altLang="ja-JP" sz="1300">
              <a:solidFill>
                <a:schemeClr val="dk1"/>
              </a:solidFill>
              <a:latin typeface="+mn-lt"/>
              <a:ea typeface="+mn-ea"/>
              <a:cs typeface="+mn-cs"/>
            </a:rPr>
            <a:t>年度は大きく上回った状況にあるため、今後も新規発行債を抑制するとともに、必要に応じて地方債の繰上償還を行うなど公債費の削減に努める。</a:t>
          </a:r>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北海道幕別町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財政調整基金残高の標準財政規模に占める割合はほぼ同程度で推移していたが、平成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年度は取崩し額の増により、前年度と比較して</a:t>
          </a:r>
          <a:r>
            <a:rPr kumimoji="1" lang="en-US" altLang="ja-JP" sz="1400">
              <a:latin typeface="ＭＳ ゴシック" pitchFamily="49" charset="-128"/>
              <a:ea typeface="ＭＳ ゴシック" pitchFamily="49" charset="-128"/>
            </a:rPr>
            <a:t>1.83</a:t>
          </a:r>
          <a:r>
            <a:rPr kumimoji="1" lang="ja-JP" altLang="en-US" sz="1400">
              <a:latin typeface="ＭＳ ゴシック" pitchFamily="49" charset="-128"/>
              <a:ea typeface="ＭＳ ゴシック" pitchFamily="49" charset="-128"/>
            </a:rPr>
            <a:t>％の減となった。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今後も町の大型事業が多く見込まれていることから、地方債残高の圧縮をはかるため、新規発行債を抑制するとともに、必要に応じて地方債の繰上償還を行うなど公債費の削減に努める。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北海道幕別町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水道事業会計の黒字額の標準財政規模に占める割合は平成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年度からは減少傾向にあり、平成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年度は前年度と比較して</a:t>
          </a:r>
          <a:r>
            <a:rPr kumimoji="1" lang="en-US" altLang="ja-JP" sz="1400">
              <a:latin typeface="ＭＳ ゴシック" pitchFamily="49" charset="-128"/>
              <a:ea typeface="ＭＳ ゴシック" pitchFamily="49" charset="-128"/>
            </a:rPr>
            <a:t>2.22</a:t>
          </a:r>
          <a:r>
            <a:rPr kumimoji="1" lang="ja-JP" altLang="en-US" sz="1400">
              <a:latin typeface="ＭＳ ゴシック" pitchFamily="49" charset="-128"/>
              <a:ea typeface="ＭＳ ゴシック" pitchFamily="49" charset="-128"/>
            </a:rPr>
            <a:t>％減となった。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年度に、国民健康保険特別会計において赤字となったが、平成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年度以降は全ての特別会計において黒字となっている。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election activeCell="AM3" sqref="AM3:AX4"/>
    </sheetView>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389" t="s">
        <v>65</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390" t="s">
        <v>67</v>
      </c>
      <c r="C3" s="391"/>
      <c r="D3" s="391"/>
      <c r="E3" s="392"/>
      <c r="F3" s="392"/>
      <c r="G3" s="392"/>
      <c r="H3" s="392"/>
      <c r="I3" s="392"/>
      <c r="J3" s="392"/>
      <c r="K3" s="392"/>
      <c r="L3" s="392" t="s">
        <v>68</v>
      </c>
      <c r="M3" s="392"/>
      <c r="N3" s="392"/>
      <c r="O3" s="392"/>
      <c r="P3" s="392"/>
      <c r="Q3" s="392"/>
      <c r="R3" s="399"/>
      <c r="S3" s="399"/>
      <c r="T3" s="399"/>
      <c r="U3" s="399"/>
      <c r="V3" s="400"/>
      <c r="W3" s="374" t="s">
        <v>69</v>
      </c>
      <c r="X3" s="375"/>
      <c r="Y3" s="375"/>
      <c r="Z3" s="375"/>
      <c r="AA3" s="375"/>
      <c r="AB3" s="391"/>
      <c r="AC3" s="399" t="s">
        <v>70</v>
      </c>
      <c r="AD3" s="375"/>
      <c r="AE3" s="375"/>
      <c r="AF3" s="375"/>
      <c r="AG3" s="375"/>
      <c r="AH3" s="375"/>
      <c r="AI3" s="375"/>
      <c r="AJ3" s="375"/>
      <c r="AK3" s="375"/>
      <c r="AL3" s="376"/>
      <c r="AM3" s="374" t="s">
        <v>71</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72</v>
      </c>
      <c r="BO3" s="375"/>
      <c r="BP3" s="375"/>
      <c r="BQ3" s="375"/>
      <c r="BR3" s="375"/>
      <c r="BS3" s="375"/>
      <c r="BT3" s="375"/>
      <c r="BU3" s="376"/>
      <c r="BV3" s="374" t="s">
        <v>73</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74</v>
      </c>
      <c r="CU3" s="375"/>
      <c r="CV3" s="375"/>
      <c r="CW3" s="375"/>
      <c r="CX3" s="375"/>
      <c r="CY3" s="375"/>
      <c r="CZ3" s="375"/>
      <c r="DA3" s="376"/>
      <c r="DB3" s="374" t="s">
        <v>75</v>
      </c>
      <c r="DC3" s="375"/>
      <c r="DD3" s="375"/>
      <c r="DE3" s="375"/>
      <c r="DF3" s="375"/>
      <c r="DG3" s="375"/>
      <c r="DH3" s="375"/>
      <c r="DI3" s="376"/>
      <c r="DJ3" s="139"/>
      <c r="DK3" s="139"/>
      <c r="DL3" s="139"/>
      <c r="DM3" s="139"/>
      <c r="DN3" s="139"/>
      <c r="DO3" s="139"/>
    </row>
    <row r="4" spans="1:119" ht="18.75" customHeight="1">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76</v>
      </c>
      <c r="AZ4" s="378"/>
      <c r="BA4" s="378"/>
      <c r="BB4" s="378"/>
      <c r="BC4" s="378"/>
      <c r="BD4" s="378"/>
      <c r="BE4" s="378"/>
      <c r="BF4" s="378"/>
      <c r="BG4" s="378"/>
      <c r="BH4" s="378"/>
      <c r="BI4" s="378"/>
      <c r="BJ4" s="378"/>
      <c r="BK4" s="378"/>
      <c r="BL4" s="378"/>
      <c r="BM4" s="379"/>
      <c r="BN4" s="380">
        <v>17388093</v>
      </c>
      <c r="BO4" s="381"/>
      <c r="BP4" s="381"/>
      <c r="BQ4" s="381"/>
      <c r="BR4" s="381"/>
      <c r="BS4" s="381"/>
      <c r="BT4" s="381"/>
      <c r="BU4" s="382"/>
      <c r="BV4" s="380">
        <v>17514800</v>
      </c>
      <c r="BW4" s="381"/>
      <c r="BX4" s="381"/>
      <c r="BY4" s="381"/>
      <c r="BZ4" s="381"/>
      <c r="CA4" s="381"/>
      <c r="CB4" s="381"/>
      <c r="CC4" s="382"/>
      <c r="CD4" s="383" t="s">
        <v>77</v>
      </c>
      <c r="CE4" s="384"/>
      <c r="CF4" s="384"/>
      <c r="CG4" s="384"/>
      <c r="CH4" s="384"/>
      <c r="CI4" s="384"/>
      <c r="CJ4" s="384"/>
      <c r="CK4" s="384"/>
      <c r="CL4" s="384"/>
      <c r="CM4" s="384"/>
      <c r="CN4" s="384"/>
      <c r="CO4" s="384"/>
      <c r="CP4" s="384"/>
      <c r="CQ4" s="384"/>
      <c r="CR4" s="384"/>
      <c r="CS4" s="385"/>
      <c r="CT4" s="386">
        <v>3.3</v>
      </c>
      <c r="CU4" s="387"/>
      <c r="CV4" s="387"/>
      <c r="CW4" s="387"/>
      <c r="CX4" s="387"/>
      <c r="CY4" s="387"/>
      <c r="CZ4" s="387"/>
      <c r="DA4" s="388"/>
      <c r="DB4" s="386">
        <v>3.3</v>
      </c>
      <c r="DC4" s="387"/>
      <c r="DD4" s="387"/>
      <c r="DE4" s="387"/>
      <c r="DF4" s="387"/>
      <c r="DG4" s="387"/>
      <c r="DH4" s="387"/>
      <c r="DI4" s="388"/>
      <c r="DJ4" s="139"/>
      <c r="DK4" s="139"/>
      <c r="DL4" s="139"/>
      <c r="DM4" s="139"/>
      <c r="DN4" s="139"/>
      <c r="DO4" s="139"/>
    </row>
    <row r="5" spans="1:119" ht="18.75" customHeight="1">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78</v>
      </c>
      <c r="AN5" s="447"/>
      <c r="AO5" s="447"/>
      <c r="AP5" s="447"/>
      <c r="AQ5" s="447"/>
      <c r="AR5" s="447"/>
      <c r="AS5" s="447"/>
      <c r="AT5" s="448"/>
      <c r="AU5" s="449" t="s">
        <v>79</v>
      </c>
      <c r="AV5" s="450"/>
      <c r="AW5" s="450"/>
      <c r="AX5" s="450"/>
      <c r="AY5" s="451" t="s">
        <v>80</v>
      </c>
      <c r="AZ5" s="452"/>
      <c r="BA5" s="452"/>
      <c r="BB5" s="452"/>
      <c r="BC5" s="452"/>
      <c r="BD5" s="452"/>
      <c r="BE5" s="452"/>
      <c r="BF5" s="452"/>
      <c r="BG5" s="452"/>
      <c r="BH5" s="452"/>
      <c r="BI5" s="452"/>
      <c r="BJ5" s="452"/>
      <c r="BK5" s="452"/>
      <c r="BL5" s="452"/>
      <c r="BM5" s="453"/>
      <c r="BN5" s="417">
        <v>17015966</v>
      </c>
      <c r="BO5" s="418"/>
      <c r="BP5" s="418"/>
      <c r="BQ5" s="418"/>
      <c r="BR5" s="418"/>
      <c r="BS5" s="418"/>
      <c r="BT5" s="418"/>
      <c r="BU5" s="419"/>
      <c r="BV5" s="417">
        <v>17116865</v>
      </c>
      <c r="BW5" s="418"/>
      <c r="BX5" s="418"/>
      <c r="BY5" s="418"/>
      <c r="BZ5" s="418"/>
      <c r="CA5" s="418"/>
      <c r="CB5" s="418"/>
      <c r="CC5" s="419"/>
      <c r="CD5" s="420" t="s">
        <v>81</v>
      </c>
      <c r="CE5" s="421"/>
      <c r="CF5" s="421"/>
      <c r="CG5" s="421"/>
      <c r="CH5" s="421"/>
      <c r="CI5" s="421"/>
      <c r="CJ5" s="421"/>
      <c r="CK5" s="421"/>
      <c r="CL5" s="421"/>
      <c r="CM5" s="421"/>
      <c r="CN5" s="421"/>
      <c r="CO5" s="421"/>
      <c r="CP5" s="421"/>
      <c r="CQ5" s="421"/>
      <c r="CR5" s="421"/>
      <c r="CS5" s="422"/>
      <c r="CT5" s="414">
        <v>83.4</v>
      </c>
      <c r="CU5" s="415"/>
      <c r="CV5" s="415"/>
      <c r="CW5" s="415"/>
      <c r="CX5" s="415"/>
      <c r="CY5" s="415"/>
      <c r="CZ5" s="415"/>
      <c r="DA5" s="416"/>
      <c r="DB5" s="414">
        <v>80.7</v>
      </c>
      <c r="DC5" s="415"/>
      <c r="DD5" s="415"/>
      <c r="DE5" s="415"/>
      <c r="DF5" s="415"/>
      <c r="DG5" s="415"/>
      <c r="DH5" s="415"/>
      <c r="DI5" s="416"/>
      <c r="DJ5" s="139"/>
      <c r="DK5" s="139"/>
      <c r="DL5" s="139"/>
      <c r="DM5" s="139"/>
      <c r="DN5" s="139"/>
      <c r="DO5" s="139"/>
    </row>
    <row r="6" spans="1:119" ht="18.75" customHeight="1">
      <c r="A6" s="140"/>
      <c r="B6" s="423" t="s">
        <v>82</v>
      </c>
      <c r="C6" s="424"/>
      <c r="D6" s="424"/>
      <c r="E6" s="425"/>
      <c r="F6" s="425"/>
      <c r="G6" s="425"/>
      <c r="H6" s="425"/>
      <c r="I6" s="425"/>
      <c r="J6" s="425"/>
      <c r="K6" s="425"/>
      <c r="L6" s="425" t="s">
        <v>83</v>
      </c>
      <c r="M6" s="425"/>
      <c r="N6" s="425"/>
      <c r="O6" s="425"/>
      <c r="P6" s="425"/>
      <c r="Q6" s="425"/>
      <c r="R6" s="429"/>
      <c r="S6" s="429"/>
      <c r="T6" s="429"/>
      <c r="U6" s="429"/>
      <c r="V6" s="430"/>
      <c r="W6" s="433" t="s">
        <v>84</v>
      </c>
      <c r="X6" s="434"/>
      <c r="Y6" s="434"/>
      <c r="Z6" s="434"/>
      <c r="AA6" s="434"/>
      <c r="AB6" s="424"/>
      <c r="AC6" s="437" t="s">
        <v>85</v>
      </c>
      <c r="AD6" s="438"/>
      <c r="AE6" s="438"/>
      <c r="AF6" s="438"/>
      <c r="AG6" s="438"/>
      <c r="AH6" s="438"/>
      <c r="AI6" s="438"/>
      <c r="AJ6" s="438"/>
      <c r="AK6" s="438"/>
      <c r="AL6" s="439"/>
      <c r="AM6" s="446" t="s">
        <v>86</v>
      </c>
      <c r="AN6" s="447"/>
      <c r="AO6" s="447"/>
      <c r="AP6" s="447"/>
      <c r="AQ6" s="447"/>
      <c r="AR6" s="447"/>
      <c r="AS6" s="447"/>
      <c r="AT6" s="448"/>
      <c r="AU6" s="449" t="s">
        <v>79</v>
      </c>
      <c r="AV6" s="450"/>
      <c r="AW6" s="450"/>
      <c r="AX6" s="450"/>
      <c r="AY6" s="451" t="s">
        <v>87</v>
      </c>
      <c r="AZ6" s="452"/>
      <c r="BA6" s="452"/>
      <c r="BB6" s="452"/>
      <c r="BC6" s="452"/>
      <c r="BD6" s="452"/>
      <c r="BE6" s="452"/>
      <c r="BF6" s="452"/>
      <c r="BG6" s="452"/>
      <c r="BH6" s="452"/>
      <c r="BI6" s="452"/>
      <c r="BJ6" s="452"/>
      <c r="BK6" s="452"/>
      <c r="BL6" s="452"/>
      <c r="BM6" s="453"/>
      <c r="BN6" s="417">
        <v>372127</v>
      </c>
      <c r="BO6" s="418"/>
      <c r="BP6" s="418"/>
      <c r="BQ6" s="418"/>
      <c r="BR6" s="418"/>
      <c r="BS6" s="418"/>
      <c r="BT6" s="418"/>
      <c r="BU6" s="419"/>
      <c r="BV6" s="417">
        <v>397935</v>
      </c>
      <c r="BW6" s="418"/>
      <c r="BX6" s="418"/>
      <c r="BY6" s="418"/>
      <c r="BZ6" s="418"/>
      <c r="CA6" s="418"/>
      <c r="CB6" s="418"/>
      <c r="CC6" s="419"/>
      <c r="CD6" s="420" t="s">
        <v>88</v>
      </c>
      <c r="CE6" s="421"/>
      <c r="CF6" s="421"/>
      <c r="CG6" s="421"/>
      <c r="CH6" s="421"/>
      <c r="CI6" s="421"/>
      <c r="CJ6" s="421"/>
      <c r="CK6" s="421"/>
      <c r="CL6" s="421"/>
      <c r="CM6" s="421"/>
      <c r="CN6" s="421"/>
      <c r="CO6" s="421"/>
      <c r="CP6" s="421"/>
      <c r="CQ6" s="421"/>
      <c r="CR6" s="421"/>
      <c r="CS6" s="422"/>
      <c r="CT6" s="454">
        <v>87.1</v>
      </c>
      <c r="CU6" s="455"/>
      <c r="CV6" s="455"/>
      <c r="CW6" s="455"/>
      <c r="CX6" s="455"/>
      <c r="CY6" s="455"/>
      <c r="CZ6" s="455"/>
      <c r="DA6" s="456"/>
      <c r="DB6" s="454">
        <v>85.2</v>
      </c>
      <c r="DC6" s="455"/>
      <c r="DD6" s="455"/>
      <c r="DE6" s="455"/>
      <c r="DF6" s="455"/>
      <c r="DG6" s="455"/>
      <c r="DH6" s="455"/>
      <c r="DI6" s="456"/>
      <c r="DJ6" s="139"/>
      <c r="DK6" s="139"/>
      <c r="DL6" s="139"/>
      <c r="DM6" s="139"/>
      <c r="DN6" s="139"/>
      <c r="DO6" s="139"/>
    </row>
    <row r="7" spans="1:119" ht="18.75" customHeight="1">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89</v>
      </c>
      <c r="AN7" s="447"/>
      <c r="AO7" s="447"/>
      <c r="AP7" s="447"/>
      <c r="AQ7" s="447"/>
      <c r="AR7" s="447"/>
      <c r="AS7" s="447"/>
      <c r="AT7" s="448"/>
      <c r="AU7" s="449" t="s">
        <v>90</v>
      </c>
      <c r="AV7" s="450"/>
      <c r="AW7" s="450"/>
      <c r="AX7" s="450"/>
      <c r="AY7" s="451" t="s">
        <v>91</v>
      </c>
      <c r="AZ7" s="452"/>
      <c r="BA7" s="452"/>
      <c r="BB7" s="452"/>
      <c r="BC7" s="452"/>
      <c r="BD7" s="452"/>
      <c r="BE7" s="452"/>
      <c r="BF7" s="452"/>
      <c r="BG7" s="452"/>
      <c r="BH7" s="452"/>
      <c r="BI7" s="452"/>
      <c r="BJ7" s="452"/>
      <c r="BK7" s="452"/>
      <c r="BL7" s="452"/>
      <c r="BM7" s="453"/>
      <c r="BN7" s="417">
        <v>55201</v>
      </c>
      <c r="BO7" s="418"/>
      <c r="BP7" s="418"/>
      <c r="BQ7" s="418"/>
      <c r="BR7" s="418"/>
      <c r="BS7" s="418"/>
      <c r="BT7" s="418"/>
      <c r="BU7" s="419"/>
      <c r="BV7" s="417">
        <v>83432</v>
      </c>
      <c r="BW7" s="418"/>
      <c r="BX7" s="418"/>
      <c r="BY7" s="418"/>
      <c r="BZ7" s="418"/>
      <c r="CA7" s="418"/>
      <c r="CB7" s="418"/>
      <c r="CC7" s="419"/>
      <c r="CD7" s="420" t="s">
        <v>92</v>
      </c>
      <c r="CE7" s="421"/>
      <c r="CF7" s="421"/>
      <c r="CG7" s="421"/>
      <c r="CH7" s="421"/>
      <c r="CI7" s="421"/>
      <c r="CJ7" s="421"/>
      <c r="CK7" s="421"/>
      <c r="CL7" s="421"/>
      <c r="CM7" s="421"/>
      <c r="CN7" s="421"/>
      <c r="CO7" s="421"/>
      <c r="CP7" s="421"/>
      <c r="CQ7" s="421"/>
      <c r="CR7" s="421"/>
      <c r="CS7" s="422"/>
      <c r="CT7" s="417">
        <v>9476984</v>
      </c>
      <c r="CU7" s="418"/>
      <c r="CV7" s="418"/>
      <c r="CW7" s="418"/>
      <c r="CX7" s="418"/>
      <c r="CY7" s="418"/>
      <c r="CZ7" s="418"/>
      <c r="DA7" s="419"/>
      <c r="DB7" s="417">
        <v>9628362</v>
      </c>
      <c r="DC7" s="418"/>
      <c r="DD7" s="418"/>
      <c r="DE7" s="418"/>
      <c r="DF7" s="418"/>
      <c r="DG7" s="418"/>
      <c r="DH7" s="418"/>
      <c r="DI7" s="419"/>
      <c r="DJ7" s="139"/>
      <c r="DK7" s="139"/>
      <c r="DL7" s="139"/>
      <c r="DM7" s="139"/>
      <c r="DN7" s="139"/>
      <c r="DO7" s="139"/>
    </row>
    <row r="8" spans="1:119" ht="18.75" customHeight="1" thickBot="1">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93</v>
      </c>
      <c r="AN8" s="447"/>
      <c r="AO8" s="447"/>
      <c r="AP8" s="447"/>
      <c r="AQ8" s="447"/>
      <c r="AR8" s="447"/>
      <c r="AS8" s="447"/>
      <c r="AT8" s="448"/>
      <c r="AU8" s="449" t="s">
        <v>79</v>
      </c>
      <c r="AV8" s="450"/>
      <c r="AW8" s="450"/>
      <c r="AX8" s="450"/>
      <c r="AY8" s="451" t="s">
        <v>94</v>
      </c>
      <c r="AZ8" s="452"/>
      <c r="BA8" s="452"/>
      <c r="BB8" s="452"/>
      <c r="BC8" s="452"/>
      <c r="BD8" s="452"/>
      <c r="BE8" s="452"/>
      <c r="BF8" s="452"/>
      <c r="BG8" s="452"/>
      <c r="BH8" s="452"/>
      <c r="BI8" s="452"/>
      <c r="BJ8" s="452"/>
      <c r="BK8" s="452"/>
      <c r="BL8" s="452"/>
      <c r="BM8" s="453"/>
      <c r="BN8" s="417">
        <v>316926</v>
      </c>
      <c r="BO8" s="418"/>
      <c r="BP8" s="418"/>
      <c r="BQ8" s="418"/>
      <c r="BR8" s="418"/>
      <c r="BS8" s="418"/>
      <c r="BT8" s="418"/>
      <c r="BU8" s="419"/>
      <c r="BV8" s="417">
        <v>314503</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0.34</v>
      </c>
      <c r="CU8" s="458"/>
      <c r="CV8" s="458"/>
      <c r="CW8" s="458"/>
      <c r="CX8" s="458"/>
      <c r="CY8" s="458"/>
      <c r="CZ8" s="458"/>
      <c r="DA8" s="459"/>
      <c r="DB8" s="457">
        <v>0.33</v>
      </c>
      <c r="DC8" s="458"/>
      <c r="DD8" s="458"/>
      <c r="DE8" s="458"/>
      <c r="DF8" s="458"/>
      <c r="DG8" s="458"/>
      <c r="DH8" s="458"/>
      <c r="DI8" s="459"/>
      <c r="DJ8" s="139"/>
      <c r="DK8" s="139"/>
      <c r="DL8" s="139"/>
      <c r="DM8" s="139"/>
      <c r="DN8" s="139"/>
      <c r="DO8" s="139"/>
    </row>
    <row r="9" spans="1:119" ht="18.75" customHeight="1" thickBot="1">
      <c r="A9" s="140"/>
      <c r="B9" s="411" t="s">
        <v>96</v>
      </c>
      <c r="C9" s="412"/>
      <c r="D9" s="412"/>
      <c r="E9" s="412"/>
      <c r="F9" s="412"/>
      <c r="G9" s="412"/>
      <c r="H9" s="412"/>
      <c r="I9" s="412"/>
      <c r="J9" s="412"/>
      <c r="K9" s="460"/>
      <c r="L9" s="461" t="s">
        <v>97</v>
      </c>
      <c r="M9" s="462"/>
      <c r="N9" s="462"/>
      <c r="O9" s="462"/>
      <c r="P9" s="462"/>
      <c r="Q9" s="463"/>
      <c r="R9" s="464">
        <v>26760</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79</v>
      </c>
      <c r="AV9" s="450"/>
      <c r="AW9" s="450"/>
      <c r="AX9" s="450"/>
      <c r="AY9" s="451" t="s">
        <v>100</v>
      </c>
      <c r="AZ9" s="452"/>
      <c r="BA9" s="452"/>
      <c r="BB9" s="452"/>
      <c r="BC9" s="452"/>
      <c r="BD9" s="452"/>
      <c r="BE9" s="452"/>
      <c r="BF9" s="452"/>
      <c r="BG9" s="452"/>
      <c r="BH9" s="452"/>
      <c r="BI9" s="452"/>
      <c r="BJ9" s="452"/>
      <c r="BK9" s="452"/>
      <c r="BL9" s="452"/>
      <c r="BM9" s="453"/>
      <c r="BN9" s="417">
        <v>2423</v>
      </c>
      <c r="BO9" s="418"/>
      <c r="BP9" s="418"/>
      <c r="BQ9" s="418"/>
      <c r="BR9" s="418"/>
      <c r="BS9" s="418"/>
      <c r="BT9" s="418"/>
      <c r="BU9" s="419"/>
      <c r="BV9" s="417">
        <v>-73217</v>
      </c>
      <c r="BW9" s="418"/>
      <c r="BX9" s="418"/>
      <c r="BY9" s="418"/>
      <c r="BZ9" s="418"/>
      <c r="CA9" s="418"/>
      <c r="CB9" s="418"/>
      <c r="CC9" s="419"/>
      <c r="CD9" s="420" t="s">
        <v>101</v>
      </c>
      <c r="CE9" s="421"/>
      <c r="CF9" s="421"/>
      <c r="CG9" s="421"/>
      <c r="CH9" s="421"/>
      <c r="CI9" s="421"/>
      <c r="CJ9" s="421"/>
      <c r="CK9" s="421"/>
      <c r="CL9" s="421"/>
      <c r="CM9" s="421"/>
      <c r="CN9" s="421"/>
      <c r="CO9" s="421"/>
      <c r="CP9" s="421"/>
      <c r="CQ9" s="421"/>
      <c r="CR9" s="421"/>
      <c r="CS9" s="422"/>
      <c r="CT9" s="414">
        <v>16.7</v>
      </c>
      <c r="CU9" s="415"/>
      <c r="CV9" s="415"/>
      <c r="CW9" s="415"/>
      <c r="CX9" s="415"/>
      <c r="CY9" s="415"/>
      <c r="CZ9" s="415"/>
      <c r="DA9" s="416"/>
      <c r="DB9" s="414">
        <v>16.600000000000001</v>
      </c>
      <c r="DC9" s="415"/>
      <c r="DD9" s="415"/>
      <c r="DE9" s="415"/>
      <c r="DF9" s="415"/>
      <c r="DG9" s="415"/>
      <c r="DH9" s="415"/>
      <c r="DI9" s="416"/>
      <c r="DJ9" s="139"/>
      <c r="DK9" s="139"/>
      <c r="DL9" s="139"/>
      <c r="DM9" s="139"/>
      <c r="DN9" s="139"/>
      <c r="DO9" s="139"/>
    </row>
    <row r="10" spans="1:119" ht="18.75" customHeight="1" thickBot="1">
      <c r="A10" s="140"/>
      <c r="B10" s="411"/>
      <c r="C10" s="412"/>
      <c r="D10" s="412"/>
      <c r="E10" s="412"/>
      <c r="F10" s="412"/>
      <c r="G10" s="412"/>
      <c r="H10" s="412"/>
      <c r="I10" s="412"/>
      <c r="J10" s="412"/>
      <c r="K10" s="460"/>
      <c r="L10" s="467" t="s">
        <v>102</v>
      </c>
      <c r="M10" s="447"/>
      <c r="N10" s="447"/>
      <c r="O10" s="447"/>
      <c r="P10" s="447"/>
      <c r="Q10" s="448"/>
      <c r="R10" s="468">
        <v>26547</v>
      </c>
      <c r="S10" s="469"/>
      <c r="T10" s="469"/>
      <c r="U10" s="469"/>
      <c r="V10" s="470"/>
      <c r="W10" s="405"/>
      <c r="X10" s="406"/>
      <c r="Y10" s="406"/>
      <c r="Z10" s="406"/>
      <c r="AA10" s="406"/>
      <c r="AB10" s="406"/>
      <c r="AC10" s="406"/>
      <c r="AD10" s="406"/>
      <c r="AE10" s="406"/>
      <c r="AF10" s="406"/>
      <c r="AG10" s="406"/>
      <c r="AH10" s="406"/>
      <c r="AI10" s="406"/>
      <c r="AJ10" s="406"/>
      <c r="AK10" s="406"/>
      <c r="AL10" s="409"/>
      <c r="AM10" s="446" t="s">
        <v>103</v>
      </c>
      <c r="AN10" s="447"/>
      <c r="AO10" s="447"/>
      <c r="AP10" s="447"/>
      <c r="AQ10" s="447"/>
      <c r="AR10" s="447"/>
      <c r="AS10" s="447"/>
      <c r="AT10" s="448"/>
      <c r="AU10" s="449" t="s">
        <v>104</v>
      </c>
      <c r="AV10" s="450"/>
      <c r="AW10" s="450"/>
      <c r="AX10" s="450"/>
      <c r="AY10" s="451" t="s">
        <v>105</v>
      </c>
      <c r="AZ10" s="452"/>
      <c r="BA10" s="452"/>
      <c r="BB10" s="452"/>
      <c r="BC10" s="452"/>
      <c r="BD10" s="452"/>
      <c r="BE10" s="452"/>
      <c r="BF10" s="452"/>
      <c r="BG10" s="452"/>
      <c r="BH10" s="452"/>
      <c r="BI10" s="452"/>
      <c r="BJ10" s="452"/>
      <c r="BK10" s="452"/>
      <c r="BL10" s="452"/>
      <c r="BM10" s="453"/>
      <c r="BN10" s="417">
        <v>1000</v>
      </c>
      <c r="BO10" s="418"/>
      <c r="BP10" s="418"/>
      <c r="BQ10" s="418"/>
      <c r="BR10" s="418"/>
      <c r="BS10" s="418"/>
      <c r="BT10" s="418"/>
      <c r="BU10" s="419"/>
      <c r="BV10" s="417">
        <v>1000</v>
      </c>
      <c r="BW10" s="418"/>
      <c r="BX10" s="418"/>
      <c r="BY10" s="418"/>
      <c r="BZ10" s="418"/>
      <c r="CA10" s="418"/>
      <c r="CB10" s="418"/>
      <c r="CC10" s="419"/>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411"/>
      <c r="C11" s="412"/>
      <c r="D11" s="412"/>
      <c r="E11" s="412"/>
      <c r="F11" s="412"/>
      <c r="G11" s="412"/>
      <c r="H11" s="412"/>
      <c r="I11" s="412"/>
      <c r="J11" s="412"/>
      <c r="K11" s="460"/>
      <c r="L11" s="471" t="s">
        <v>107</v>
      </c>
      <c r="M11" s="472"/>
      <c r="N11" s="472"/>
      <c r="O11" s="472"/>
      <c r="P11" s="472"/>
      <c r="Q11" s="473"/>
      <c r="R11" s="474" t="s">
        <v>108</v>
      </c>
      <c r="S11" s="475"/>
      <c r="T11" s="475"/>
      <c r="U11" s="475"/>
      <c r="V11" s="476"/>
      <c r="W11" s="405"/>
      <c r="X11" s="406"/>
      <c r="Y11" s="406"/>
      <c r="Z11" s="406"/>
      <c r="AA11" s="406"/>
      <c r="AB11" s="406"/>
      <c r="AC11" s="406"/>
      <c r="AD11" s="406"/>
      <c r="AE11" s="406"/>
      <c r="AF11" s="406"/>
      <c r="AG11" s="406"/>
      <c r="AH11" s="406"/>
      <c r="AI11" s="406"/>
      <c r="AJ11" s="406"/>
      <c r="AK11" s="406"/>
      <c r="AL11" s="409"/>
      <c r="AM11" s="446" t="s">
        <v>109</v>
      </c>
      <c r="AN11" s="447"/>
      <c r="AO11" s="447"/>
      <c r="AP11" s="447"/>
      <c r="AQ11" s="447"/>
      <c r="AR11" s="447"/>
      <c r="AS11" s="447"/>
      <c r="AT11" s="448"/>
      <c r="AU11" s="449" t="s">
        <v>79</v>
      </c>
      <c r="AV11" s="450"/>
      <c r="AW11" s="450"/>
      <c r="AX11" s="450"/>
      <c r="AY11" s="451" t="s">
        <v>110</v>
      </c>
      <c r="AZ11" s="452"/>
      <c r="BA11" s="452"/>
      <c r="BB11" s="452"/>
      <c r="BC11" s="452"/>
      <c r="BD11" s="452"/>
      <c r="BE11" s="452"/>
      <c r="BF11" s="452"/>
      <c r="BG11" s="452"/>
      <c r="BH11" s="452"/>
      <c r="BI11" s="452"/>
      <c r="BJ11" s="452"/>
      <c r="BK11" s="452"/>
      <c r="BL11" s="452"/>
      <c r="BM11" s="453"/>
      <c r="BN11" s="417">
        <v>102175</v>
      </c>
      <c r="BO11" s="418"/>
      <c r="BP11" s="418"/>
      <c r="BQ11" s="418"/>
      <c r="BR11" s="418"/>
      <c r="BS11" s="418"/>
      <c r="BT11" s="418"/>
      <c r="BU11" s="419"/>
      <c r="BV11" s="417" t="s">
        <v>111</v>
      </c>
      <c r="BW11" s="418"/>
      <c r="BX11" s="418"/>
      <c r="BY11" s="418"/>
      <c r="BZ11" s="418"/>
      <c r="CA11" s="418"/>
      <c r="CB11" s="418"/>
      <c r="CC11" s="419"/>
      <c r="CD11" s="420" t="s">
        <v>112</v>
      </c>
      <c r="CE11" s="421"/>
      <c r="CF11" s="421"/>
      <c r="CG11" s="421"/>
      <c r="CH11" s="421"/>
      <c r="CI11" s="421"/>
      <c r="CJ11" s="421"/>
      <c r="CK11" s="421"/>
      <c r="CL11" s="421"/>
      <c r="CM11" s="421"/>
      <c r="CN11" s="421"/>
      <c r="CO11" s="421"/>
      <c r="CP11" s="421"/>
      <c r="CQ11" s="421"/>
      <c r="CR11" s="421"/>
      <c r="CS11" s="422"/>
      <c r="CT11" s="457" t="s">
        <v>111</v>
      </c>
      <c r="CU11" s="458"/>
      <c r="CV11" s="458"/>
      <c r="CW11" s="458"/>
      <c r="CX11" s="458"/>
      <c r="CY11" s="458"/>
      <c r="CZ11" s="458"/>
      <c r="DA11" s="459"/>
      <c r="DB11" s="457" t="s">
        <v>111</v>
      </c>
      <c r="DC11" s="458"/>
      <c r="DD11" s="458"/>
      <c r="DE11" s="458"/>
      <c r="DF11" s="458"/>
      <c r="DG11" s="458"/>
      <c r="DH11" s="458"/>
      <c r="DI11" s="459"/>
      <c r="DJ11" s="139"/>
      <c r="DK11" s="139"/>
      <c r="DL11" s="139"/>
      <c r="DM11" s="139"/>
      <c r="DN11" s="139"/>
      <c r="DO11" s="139"/>
    </row>
    <row r="12" spans="1:119" ht="18.75" customHeight="1">
      <c r="A12" s="140"/>
      <c r="B12" s="477" t="s">
        <v>113</v>
      </c>
      <c r="C12" s="478"/>
      <c r="D12" s="478"/>
      <c r="E12" s="478"/>
      <c r="F12" s="478"/>
      <c r="G12" s="478"/>
      <c r="H12" s="478"/>
      <c r="I12" s="478"/>
      <c r="J12" s="478"/>
      <c r="K12" s="479"/>
      <c r="L12" s="486" t="s">
        <v>114</v>
      </c>
      <c r="M12" s="487"/>
      <c r="N12" s="487"/>
      <c r="O12" s="487"/>
      <c r="P12" s="487"/>
      <c r="Q12" s="488"/>
      <c r="R12" s="489">
        <v>27269</v>
      </c>
      <c r="S12" s="490"/>
      <c r="T12" s="490"/>
      <c r="U12" s="490"/>
      <c r="V12" s="491"/>
      <c r="W12" s="492" t="s">
        <v>1</v>
      </c>
      <c r="X12" s="450"/>
      <c r="Y12" s="450"/>
      <c r="Z12" s="450"/>
      <c r="AA12" s="450"/>
      <c r="AB12" s="493"/>
      <c r="AC12" s="449" t="s">
        <v>115</v>
      </c>
      <c r="AD12" s="450"/>
      <c r="AE12" s="450"/>
      <c r="AF12" s="450"/>
      <c r="AG12" s="493"/>
      <c r="AH12" s="449" t="s">
        <v>116</v>
      </c>
      <c r="AI12" s="450"/>
      <c r="AJ12" s="450"/>
      <c r="AK12" s="450"/>
      <c r="AL12" s="494"/>
      <c r="AM12" s="446" t="s">
        <v>117</v>
      </c>
      <c r="AN12" s="447"/>
      <c r="AO12" s="447"/>
      <c r="AP12" s="447"/>
      <c r="AQ12" s="447"/>
      <c r="AR12" s="447"/>
      <c r="AS12" s="447"/>
      <c r="AT12" s="448"/>
      <c r="AU12" s="449" t="s">
        <v>118</v>
      </c>
      <c r="AV12" s="450"/>
      <c r="AW12" s="450"/>
      <c r="AX12" s="450"/>
      <c r="AY12" s="451" t="s">
        <v>119</v>
      </c>
      <c r="AZ12" s="452"/>
      <c r="BA12" s="452"/>
      <c r="BB12" s="452"/>
      <c r="BC12" s="452"/>
      <c r="BD12" s="452"/>
      <c r="BE12" s="452"/>
      <c r="BF12" s="452"/>
      <c r="BG12" s="452"/>
      <c r="BH12" s="452"/>
      <c r="BI12" s="452"/>
      <c r="BJ12" s="452"/>
      <c r="BK12" s="452"/>
      <c r="BL12" s="452"/>
      <c r="BM12" s="453"/>
      <c r="BN12" s="417">
        <v>200000</v>
      </c>
      <c r="BO12" s="418"/>
      <c r="BP12" s="418"/>
      <c r="BQ12" s="418"/>
      <c r="BR12" s="418"/>
      <c r="BS12" s="418"/>
      <c r="BT12" s="418"/>
      <c r="BU12" s="419"/>
      <c r="BV12" s="417" t="s">
        <v>120</v>
      </c>
      <c r="BW12" s="418"/>
      <c r="BX12" s="418"/>
      <c r="BY12" s="418"/>
      <c r="BZ12" s="418"/>
      <c r="CA12" s="418"/>
      <c r="CB12" s="418"/>
      <c r="CC12" s="419"/>
      <c r="CD12" s="420" t="s">
        <v>121</v>
      </c>
      <c r="CE12" s="421"/>
      <c r="CF12" s="421"/>
      <c r="CG12" s="421"/>
      <c r="CH12" s="421"/>
      <c r="CI12" s="421"/>
      <c r="CJ12" s="421"/>
      <c r="CK12" s="421"/>
      <c r="CL12" s="421"/>
      <c r="CM12" s="421"/>
      <c r="CN12" s="421"/>
      <c r="CO12" s="421"/>
      <c r="CP12" s="421"/>
      <c r="CQ12" s="421"/>
      <c r="CR12" s="421"/>
      <c r="CS12" s="422"/>
      <c r="CT12" s="457" t="s">
        <v>120</v>
      </c>
      <c r="CU12" s="458"/>
      <c r="CV12" s="458"/>
      <c r="CW12" s="458"/>
      <c r="CX12" s="458"/>
      <c r="CY12" s="458"/>
      <c r="CZ12" s="458"/>
      <c r="DA12" s="459"/>
      <c r="DB12" s="457" t="s">
        <v>120</v>
      </c>
      <c r="DC12" s="458"/>
      <c r="DD12" s="458"/>
      <c r="DE12" s="458"/>
      <c r="DF12" s="458"/>
      <c r="DG12" s="458"/>
      <c r="DH12" s="458"/>
      <c r="DI12" s="459"/>
      <c r="DJ12" s="139"/>
      <c r="DK12" s="139"/>
      <c r="DL12" s="139"/>
      <c r="DM12" s="139"/>
      <c r="DN12" s="139"/>
      <c r="DO12" s="139"/>
    </row>
    <row r="13" spans="1:119" ht="18.75" customHeight="1">
      <c r="A13" s="140"/>
      <c r="B13" s="480"/>
      <c r="C13" s="481"/>
      <c r="D13" s="481"/>
      <c r="E13" s="481"/>
      <c r="F13" s="481"/>
      <c r="G13" s="481"/>
      <c r="H13" s="481"/>
      <c r="I13" s="481"/>
      <c r="J13" s="481"/>
      <c r="K13" s="482"/>
      <c r="L13" s="150"/>
      <c r="M13" s="505" t="s">
        <v>122</v>
      </c>
      <c r="N13" s="506"/>
      <c r="O13" s="506"/>
      <c r="P13" s="506"/>
      <c r="Q13" s="507"/>
      <c r="R13" s="498">
        <v>27203</v>
      </c>
      <c r="S13" s="499"/>
      <c r="T13" s="499"/>
      <c r="U13" s="499"/>
      <c r="V13" s="500"/>
      <c r="W13" s="433" t="s">
        <v>123</v>
      </c>
      <c r="X13" s="434"/>
      <c r="Y13" s="434"/>
      <c r="Z13" s="434"/>
      <c r="AA13" s="434"/>
      <c r="AB13" s="424"/>
      <c r="AC13" s="468">
        <v>2104</v>
      </c>
      <c r="AD13" s="469"/>
      <c r="AE13" s="469"/>
      <c r="AF13" s="469"/>
      <c r="AG13" s="508"/>
      <c r="AH13" s="468">
        <v>2288</v>
      </c>
      <c r="AI13" s="469"/>
      <c r="AJ13" s="469"/>
      <c r="AK13" s="469"/>
      <c r="AL13" s="470"/>
      <c r="AM13" s="446" t="s">
        <v>124</v>
      </c>
      <c r="AN13" s="447"/>
      <c r="AO13" s="447"/>
      <c r="AP13" s="447"/>
      <c r="AQ13" s="447"/>
      <c r="AR13" s="447"/>
      <c r="AS13" s="447"/>
      <c r="AT13" s="448"/>
      <c r="AU13" s="449" t="s">
        <v>118</v>
      </c>
      <c r="AV13" s="450"/>
      <c r="AW13" s="450"/>
      <c r="AX13" s="450"/>
      <c r="AY13" s="451" t="s">
        <v>125</v>
      </c>
      <c r="AZ13" s="452"/>
      <c r="BA13" s="452"/>
      <c r="BB13" s="452"/>
      <c r="BC13" s="452"/>
      <c r="BD13" s="452"/>
      <c r="BE13" s="452"/>
      <c r="BF13" s="452"/>
      <c r="BG13" s="452"/>
      <c r="BH13" s="452"/>
      <c r="BI13" s="452"/>
      <c r="BJ13" s="452"/>
      <c r="BK13" s="452"/>
      <c r="BL13" s="452"/>
      <c r="BM13" s="453"/>
      <c r="BN13" s="417">
        <v>-94402</v>
      </c>
      <c r="BO13" s="418"/>
      <c r="BP13" s="418"/>
      <c r="BQ13" s="418"/>
      <c r="BR13" s="418"/>
      <c r="BS13" s="418"/>
      <c r="BT13" s="418"/>
      <c r="BU13" s="419"/>
      <c r="BV13" s="417">
        <v>-72217</v>
      </c>
      <c r="BW13" s="418"/>
      <c r="BX13" s="418"/>
      <c r="BY13" s="418"/>
      <c r="BZ13" s="418"/>
      <c r="CA13" s="418"/>
      <c r="CB13" s="418"/>
      <c r="CC13" s="419"/>
      <c r="CD13" s="420" t="s">
        <v>126</v>
      </c>
      <c r="CE13" s="421"/>
      <c r="CF13" s="421"/>
      <c r="CG13" s="421"/>
      <c r="CH13" s="421"/>
      <c r="CI13" s="421"/>
      <c r="CJ13" s="421"/>
      <c r="CK13" s="421"/>
      <c r="CL13" s="421"/>
      <c r="CM13" s="421"/>
      <c r="CN13" s="421"/>
      <c r="CO13" s="421"/>
      <c r="CP13" s="421"/>
      <c r="CQ13" s="421"/>
      <c r="CR13" s="421"/>
      <c r="CS13" s="422"/>
      <c r="CT13" s="414">
        <v>12.7</v>
      </c>
      <c r="CU13" s="415"/>
      <c r="CV13" s="415"/>
      <c r="CW13" s="415"/>
      <c r="CX13" s="415"/>
      <c r="CY13" s="415"/>
      <c r="CZ13" s="415"/>
      <c r="DA13" s="416"/>
      <c r="DB13" s="414">
        <v>13.3</v>
      </c>
      <c r="DC13" s="415"/>
      <c r="DD13" s="415"/>
      <c r="DE13" s="415"/>
      <c r="DF13" s="415"/>
      <c r="DG13" s="415"/>
      <c r="DH13" s="415"/>
      <c r="DI13" s="416"/>
      <c r="DJ13" s="139"/>
      <c r="DK13" s="139"/>
      <c r="DL13" s="139"/>
      <c r="DM13" s="139"/>
      <c r="DN13" s="139"/>
      <c r="DO13" s="139"/>
    </row>
    <row r="14" spans="1:119" ht="18.75" customHeight="1" thickBot="1">
      <c r="A14" s="140"/>
      <c r="B14" s="480"/>
      <c r="C14" s="481"/>
      <c r="D14" s="481"/>
      <c r="E14" s="481"/>
      <c r="F14" s="481"/>
      <c r="G14" s="481"/>
      <c r="H14" s="481"/>
      <c r="I14" s="481"/>
      <c r="J14" s="481"/>
      <c r="K14" s="482"/>
      <c r="L14" s="495" t="s">
        <v>127</v>
      </c>
      <c r="M14" s="496"/>
      <c r="N14" s="496"/>
      <c r="O14" s="496"/>
      <c r="P14" s="496"/>
      <c r="Q14" s="497"/>
      <c r="R14" s="498">
        <v>27423</v>
      </c>
      <c r="S14" s="499"/>
      <c r="T14" s="499"/>
      <c r="U14" s="499"/>
      <c r="V14" s="500"/>
      <c r="W14" s="407"/>
      <c r="X14" s="408"/>
      <c r="Y14" s="408"/>
      <c r="Z14" s="408"/>
      <c r="AA14" s="408"/>
      <c r="AB14" s="397"/>
      <c r="AC14" s="501">
        <v>16.2</v>
      </c>
      <c r="AD14" s="502"/>
      <c r="AE14" s="502"/>
      <c r="AF14" s="502"/>
      <c r="AG14" s="503"/>
      <c r="AH14" s="501">
        <v>18.100000000000001</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128</v>
      </c>
      <c r="CE14" s="510"/>
      <c r="CF14" s="510"/>
      <c r="CG14" s="510"/>
      <c r="CH14" s="510"/>
      <c r="CI14" s="510"/>
      <c r="CJ14" s="510"/>
      <c r="CK14" s="510"/>
      <c r="CL14" s="510"/>
      <c r="CM14" s="510"/>
      <c r="CN14" s="510"/>
      <c r="CO14" s="510"/>
      <c r="CP14" s="510"/>
      <c r="CQ14" s="510"/>
      <c r="CR14" s="510"/>
      <c r="CS14" s="511"/>
      <c r="CT14" s="512">
        <v>115</v>
      </c>
      <c r="CU14" s="513"/>
      <c r="CV14" s="513"/>
      <c r="CW14" s="513"/>
      <c r="CX14" s="513"/>
      <c r="CY14" s="513"/>
      <c r="CZ14" s="513"/>
      <c r="DA14" s="514"/>
      <c r="DB14" s="512">
        <v>119</v>
      </c>
      <c r="DC14" s="513"/>
      <c r="DD14" s="513"/>
      <c r="DE14" s="513"/>
      <c r="DF14" s="513"/>
      <c r="DG14" s="513"/>
      <c r="DH14" s="513"/>
      <c r="DI14" s="514"/>
      <c r="DJ14" s="139"/>
      <c r="DK14" s="139"/>
      <c r="DL14" s="139"/>
      <c r="DM14" s="139"/>
      <c r="DN14" s="139"/>
      <c r="DO14" s="139"/>
    </row>
    <row r="15" spans="1:119" ht="18.75" customHeight="1">
      <c r="A15" s="140"/>
      <c r="B15" s="480"/>
      <c r="C15" s="481"/>
      <c r="D15" s="481"/>
      <c r="E15" s="481"/>
      <c r="F15" s="481"/>
      <c r="G15" s="481"/>
      <c r="H15" s="481"/>
      <c r="I15" s="481"/>
      <c r="J15" s="481"/>
      <c r="K15" s="482"/>
      <c r="L15" s="150"/>
      <c r="M15" s="505" t="s">
        <v>122</v>
      </c>
      <c r="N15" s="506"/>
      <c r="O15" s="506"/>
      <c r="P15" s="506"/>
      <c r="Q15" s="507"/>
      <c r="R15" s="498">
        <v>27369</v>
      </c>
      <c r="S15" s="499"/>
      <c r="T15" s="499"/>
      <c r="U15" s="499"/>
      <c r="V15" s="500"/>
      <c r="W15" s="433" t="s">
        <v>129</v>
      </c>
      <c r="X15" s="434"/>
      <c r="Y15" s="434"/>
      <c r="Z15" s="434"/>
      <c r="AA15" s="434"/>
      <c r="AB15" s="424"/>
      <c r="AC15" s="468">
        <v>2219</v>
      </c>
      <c r="AD15" s="469"/>
      <c r="AE15" s="469"/>
      <c r="AF15" s="469"/>
      <c r="AG15" s="508"/>
      <c r="AH15" s="468">
        <v>2342</v>
      </c>
      <c r="AI15" s="469"/>
      <c r="AJ15" s="469"/>
      <c r="AK15" s="469"/>
      <c r="AL15" s="470"/>
      <c r="AM15" s="446"/>
      <c r="AN15" s="447"/>
      <c r="AO15" s="447"/>
      <c r="AP15" s="447"/>
      <c r="AQ15" s="447"/>
      <c r="AR15" s="447"/>
      <c r="AS15" s="447"/>
      <c r="AT15" s="448"/>
      <c r="AU15" s="449"/>
      <c r="AV15" s="450"/>
      <c r="AW15" s="450"/>
      <c r="AX15" s="450"/>
      <c r="AY15" s="377" t="s">
        <v>130</v>
      </c>
      <c r="AZ15" s="378"/>
      <c r="BA15" s="378"/>
      <c r="BB15" s="378"/>
      <c r="BC15" s="378"/>
      <c r="BD15" s="378"/>
      <c r="BE15" s="378"/>
      <c r="BF15" s="378"/>
      <c r="BG15" s="378"/>
      <c r="BH15" s="378"/>
      <c r="BI15" s="378"/>
      <c r="BJ15" s="378"/>
      <c r="BK15" s="378"/>
      <c r="BL15" s="378"/>
      <c r="BM15" s="379"/>
      <c r="BN15" s="380">
        <v>2817174</v>
      </c>
      <c r="BO15" s="381"/>
      <c r="BP15" s="381"/>
      <c r="BQ15" s="381"/>
      <c r="BR15" s="381"/>
      <c r="BS15" s="381"/>
      <c r="BT15" s="381"/>
      <c r="BU15" s="382"/>
      <c r="BV15" s="380">
        <v>2765844</v>
      </c>
      <c r="BW15" s="381"/>
      <c r="BX15" s="381"/>
      <c r="BY15" s="381"/>
      <c r="BZ15" s="381"/>
      <c r="CA15" s="381"/>
      <c r="CB15" s="381"/>
      <c r="CC15" s="382"/>
      <c r="CD15" s="515" t="s">
        <v>131</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480"/>
      <c r="C16" s="481"/>
      <c r="D16" s="481"/>
      <c r="E16" s="481"/>
      <c r="F16" s="481"/>
      <c r="G16" s="481"/>
      <c r="H16" s="481"/>
      <c r="I16" s="481"/>
      <c r="J16" s="481"/>
      <c r="K16" s="482"/>
      <c r="L16" s="495" t="s">
        <v>132</v>
      </c>
      <c r="M16" s="526"/>
      <c r="N16" s="526"/>
      <c r="O16" s="526"/>
      <c r="P16" s="526"/>
      <c r="Q16" s="527"/>
      <c r="R16" s="518" t="s">
        <v>133</v>
      </c>
      <c r="S16" s="519"/>
      <c r="T16" s="519"/>
      <c r="U16" s="519"/>
      <c r="V16" s="520"/>
      <c r="W16" s="407"/>
      <c r="X16" s="408"/>
      <c r="Y16" s="408"/>
      <c r="Z16" s="408"/>
      <c r="AA16" s="408"/>
      <c r="AB16" s="397"/>
      <c r="AC16" s="501">
        <v>17.100000000000001</v>
      </c>
      <c r="AD16" s="502"/>
      <c r="AE16" s="502"/>
      <c r="AF16" s="502"/>
      <c r="AG16" s="503"/>
      <c r="AH16" s="501">
        <v>18.5</v>
      </c>
      <c r="AI16" s="502"/>
      <c r="AJ16" s="502"/>
      <c r="AK16" s="502"/>
      <c r="AL16" s="504"/>
      <c r="AM16" s="446"/>
      <c r="AN16" s="447"/>
      <c r="AO16" s="447"/>
      <c r="AP16" s="447"/>
      <c r="AQ16" s="447"/>
      <c r="AR16" s="447"/>
      <c r="AS16" s="447"/>
      <c r="AT16" s="448"/>
      <c r="AU16" s="449"/>
      <c r="AV16" s="450"/>
      <c r="AW16" s="450"/>
      <c r="AX16" s="450"/>
      <c r="AY16" s="451" t="s">
        <v>134</v>
      </c>
      <c r="AZ16" s="452"/>
      <c r="BA16" s="452"/>
      <c r="BB16" s="452"/>
      <c r="BC16" s="452"/>
      <c r="BD16" s="452"/>
      <c r="BE16" s="452"/>
      <c r="BF16" s="452"/>
      <c r="BG16" s="452"/>
      <c r="BH16" s="452"/>
      <c r="BI16" s="452"/>
      <c r="BJ16" s="452"/>
      <c r="BK16" s="452"/>
      <c r="BL16" s="452"/>
      <c r="BM16" s="453"/>
      <c r="BN16" s="417">
        <v>8259688</v>
      </c>
      <c r="BO16" s="418"/>
      <c r="BP16" s="418"/>
      <c r="BQ16" s="418"/>
      <c r="BR16" s="418"/>
      <c r="BS16" s="418"/>
      <c r="BT16" s="418"/>
      <c r="BU16" s="419"/>
      <c r="BV16" s="417">
        <v>8168240</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c r="A17" s="140"/>
      <c r="B17" s="483"/>
      <c r="C17" s="484"/>
      <c r="D17" s="484"/>
      <c r="E17" s="484"/>
      <c r="F17" s="484"/>
      <c r="G17" s="484"/>
      <c r="H17" s="484"/>
      <c r="I17" s="484"/>
      <c r="J17" s="484"/>
      <c r="K17" s="485"/>
      <c r="L17" s="155"/>
      <c r="M17" s="521" t="s">
        <v>135</v>
      </c>
      <c r="N17" s="522"/>
      <c r="O17" s="522"/>
      <c r="P17" s="522"/>
      <c r="Q17" s="523"/>
      <c r="R17" s="518" t="s">
        <v>133</v>
      </c>
      <c r="S17" s="519"/>
      <c r="T17" s="519"/>
      <c r="U17" s="519"/>
      <c r="V17" s="520"/>
      <c r="W17" s="433" t="s">
        <v>136</v>
      </c>
      <c r="X17" s="434"/>
      <c r="Y17" s="434"/>
      <c r="Z17" s="434"/>
      <c r="AA17" s="434"/>
      <c r="AB17" s="424"/>
      <c r="AC17" s="468">
        <v>8683</v>
      </c>
      <c r="AD17" s="469"/>
      <c r="AE17" s="469"/>
      <c r="AF17" s="469"/>
      <c r="AG17" s="508"/>
      <c r="AH17" s="468">
        <v>8012</v>
      </c>
      <c r="AI17" s="469"/>
      <c r="AJ17" s="469"/>
      <c r="AK17" s="469"/>
      <c r="AL17" s="470"/>
      <c r="AM17" s="446"/>
      <c r="AN17" s="447"/>
      <c r="AO17" s="447"/>
      <c r="AP17" s="447"/>
      <c r="AQ17" s="447"/>
      <c r="AR17" s="447"/>
      <c r="AS17" s="447"/>
      <c r="AT17" s="448"/>
      <c r="AU17" s="449"/>
      <c r="AV17" s="450"/>
      <c r="AW17" s="450"/>
      <c r="AX17" s="450"/>
      <c r="AY17" s="451" t="s">
        <v>137</v>
      </c>
      <c r="AZ17" s="452"/>
      <c r="BA17" s="452"/>
      <c r="BB17" s="452"/>
      <c r="BC17" s="452"/>
      <c r="BD17" s="452"/>
      <c r="BE17" s="452"/>
      <c r="BF17" s="452"/>
      <c r="BG17" s="452"/>
      <c r="BH17" s="452"/>
      <c r="BI17" s="452"/>
      <c r="BJ17" s="452"/>
      <c r="BK17" s="452"/>
      <c r="BL17" s="452"/>
      <c r="BM17" s="453"/>
      <c r="BN17" s="417">
        <v>3506856</v>
      </c>
      <c r="BO17" s="418"/>
      <c r="BP17" s="418"/>
      <c r="BQ17" s="418"/>
      <c r="BR17" s="418"/>
      <c r="BS17" s="418"/>
      <c r="BT17" s="418"/>
      <c r="BU17" s="419"/>
      <c r="BV17" s="417">
        <v>3435841</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c r="A18" s="140"/>
      <c r="B18" s="528" t="s">
        <v>138</v>
      </c>
      <c r="C18" s="460"/>
      <c r="D18" s="460"/>
      <c r="E18" s="529"/>
      <c r="F18" s="529"/>
      <c r="G18" s="529"/>
      <c r="H18" s="529"/>
      <c r="I18" s="529"/>
      <c r="J18" s="529"/>
      <c r="K18" s="529"/>
      <c r="L18" s="530">
        <v>477.64</v>
      </c>
      <c r="M18" s="530"/>
      <c r="N18" s="530"/>
      <c r="O18" s="530"/>
      <c r="P18" s="530"/>
      <c r="Q18" s="530"/>
      <c r="R18" s="531"/>
      <c r="S18" s="531"/>
      <c r="T18" s="531"/>
      <c r="U18" s="531"/>
      <c r="V18" s="532"/>
      <c r="W18" s="435"/>
      <c r="X18" s="436"/>
      <c r="Y18" s="436"/>
      <c r="Z18" s="436"/>
      <c r="AA18" s="436"/>
      <c r="AB18" s="427"/>
      <c r="AC18" s="533">
        <v>66.8</v>
      </c>
      <c r="AD18" s="534"/>
      <c r="AE18" s="534"/>
      <c r="AF18" s="534"/>
      <c r="AG18" s="535"/>
      <c r="AH18" s="533">
        <v>63.4</v>
      </c>
      <c r="AI18" s="534"/>
      <c r="AJ18" s="534"/>
      <c r="AK18" s="534"/>
      <c r="AL18" s="536"/>
      <c r="AM18" s="446"/>
      <c r="AN18" s="447"/>
      <c r="AO18" s="447"/>
      <c r="AP18" s="447"/>
      <c r="AQ18" s="447"/>
      <c r="AR18" s="447"/>
      <c r="AS18" s="447"/>
      <c r="AT18" s="448"/>
      <c r="AU18" s="449"/>
      <c r="AV18" s="450"/>
      <c r="AW18" s="450"/>
      <c r="AX18" s="450"/>
      <c r="AY18" s="451" t="s">
        <v>139</v>
      </c>
      <c r="AZ18" s="452"/>
      <c r="BA18" s="452"/>
      <c r="BB18" s="452"/>
      <c r="BC18" s="452"/>
      <c r="BD18" s="452"/>
      <c r="BE18" s="452"/>
      <c r="BF18" s="452"/>
      <c r="BG18" s="452"/>
      <c r="BH18" s="452"/>
      <c r="BI18" s="452"/>
      <c r="BJ18" s="452"/>
      <c r="BK18" s="452"/>
      <c r="BL18" s="452"/>
      <c r="BM18" s="453"/>
      <c r="BN18" s="417">
        <v>8049057</v>
      </c>
      <c r="BO18" s="418"/>
      <c r="BP18" s="418"/>
      <c r="BQ18" s="418"/>
      <c r="BR18" s="418"/>
      <c r="BS18" s="418"/>
      <c r="BT18" s="418"/>
      <c r="BU18" s="419"/>
      <c r="BV18" s="417">
        <v>7938977</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c r="A19" s="140"/>
      <c r="B19" s="528" t="s">
        <v>140</v>
      </c>
      <c r="C19" s="460"/>
      <c r="D19" s="460"/>
      <c r="E19" s="529"/>
      <c r="F19" s="529"/>
      <c r="G19" s="529"/>
      <c r="H19" s="529"/>
      <c r="I19" s="529"/>
      <c r="J19" s="529"/>
      <c r="K19" s="529"/>
      <c r="L19" s="537">
        <v>56</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141</v>
      </c>
      <c r="AZ19" s="452"/>
      <c r="BA19" s="452"/>
      <c r="BB19" s="452"/>
      <c r="BC19" s="452"/>
      <c r="BD19" s="452"/>
      <c r="BE19" s="452"/>
      <c r="BF19" s="452"/>
      <c r="BG19" s="452"/>
      <c r="BH19" s="452"/>
      <c r="BI19" s="452"/>
      <c r="BJ19" s="452"/>
      <c r="BK19" s="452"/>
      <c r="BL19" s="452"/>
      <c r="BM19" s="453"/>
      <c r="BN19" s="417">
        <v>11226962</v>
      </c>
      <c r="BO19" s="418"/>
      <c r="BP19" s="418"/>
      <c r="BQ19" s="418"/>
      <c r="BR19" s="418"/>
      <c r="BS19" s="418"/>
      <c r="BT19" s="418"/>
      <c r="BU19" s="419"/>
      <c r="BV19" s="417">
        <v>10676094</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c r="A20" s="140"/>
      <c r="B20" s="528" t="s">
        <v>142</v>
      </c>
      <c r="C20" s="460"/>
      <c r="D20" s="460"/>
      <c r="E20" s="529"/>
      <c r="F20" s="529"/>
      <c r="G20" s="529"/>
      <c r="H20" s="529"/>
      <c r="I20" s="529"/>
      <c r="J20" s="529"/>
      <c r="K20" s="529"/>
      <c r="L20" s="537">
        <v>10944</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c r="A21" s="140"/>
      <c r="B21" s="544" t="s">
        <v>143</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c r="A22" s="140"/>
      <c r="B22" s="547" t="s">
        <v>144</v>
      </c>
      <c r="C22" s="548"/>
      <c r="D22" s="549"/>
      <c r="E22" s="429" t="s">
        <v>1</v>
      </c>
      <c r="F22" s="434"/>
      <c r="G22" s="434"/>
      <c r="H22" s="434"/>
      <c r="I22" s="434"/>
      <c r="J22" s="434"/>
      <c r="K22" s="424"/>
      <c r="L22" s="429" t="s">
        <v>145</v>
      </c>
      <c r="M22" s="434"/>
      <c r="N22" s="434"/>
      <c r="O22" s="434"/>
      <c r="P22" s="424"/>
      <c r="Q22" s="556" t="s">
        <v>146</v>
      </c>
      <c r="R22" s="557"/>
      <c r="S22" s="557"/>
      <c r="T22" s="557"/>
      <c r="U22" s="557"/>
      <c r="V22" s="558"/>
      <c r="W22" s="562" t="s">
        <v>147</v>
      </c>
      <c r="X22" s="548"/>
      <c r="Y22" s="549"/>
      <c r="Z22" s="429" t="s">
        <v>1</v>
      </c>
      <c r="AA22" s="434"/>
      <c r="AB22" s="434"/>
      <c r="AC22" s="434"/>
      <c r="AD22" s="434"/>
      <c r="AE22" s="434"/>
      <c r="AF22" s="434"/>
      <c r="AG22" s="424"/>
      <c r="AH22" s="575" t="s">
        <v>148</v>
      </c>
      <c r="AI22" s="434"/>
      <c r="AJ22" s="434"/>
      <c r="AK22" s="434"/>
      <c r="AL22" s="424"/>
      <c r="AM22" s="575" t="s">
        <v>149</v>
      </c>
      <c r="AN22" s="576"/>
      <c r="AO22" s="576"/>
      <c r="AP22" s="576"/>
      <c r="AQ22" s="576"/>
      <c r="AR22" s="577"/>
      <c r="AS22" s="556" t="s">
        <v>146</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150</v>
      </c>
      <c r="AZ23" s="378"/>
      <c r="BA23" s="378"/>
      <c r="BB23" s="378"/>
      <c r="BC23" s="378"/>
      <c r="BD23" s="378"/>
      <c r="BE23" s="378"/>
      <c r="BF23" s="378"/>
      <c r="BG23" s="378"/>
      <c r="BH23" s="378"/>
      <c r="BI23" s="378"/>
      <c r="BJ23" s="378"/>
      <c r="BK23" s="378"/>
      <c r="BL23" s="378"/>
      <c r="BM23" s="379"/>
      <c r="BN23" s="417">
        <v>19027378</v>
      </c>
      <c r="BO23" s="418"/>
      <c r="BP23" s="418"/>
      <c r="BQ23" s="418"/>
      <c r="BR23" s="418"/>
      <c r="BS23" s="418"/>
      <c r="BT23" s="418"/>
      <c r="BU23" s="419"/>
      <c r="BV23" s="417">
        <v>18636045</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c r="A24" s="140"/>
      <c r="B24" s="550"/>
      <c r="C24" s="551"/>
      <c r="D24" s="552"/>
      <c r="E24" s="467" t="s">
        <v>151</v>
      </c>
      <c r="F24" s="447"/>
      <c r="G24" s="447"/>
      <c r="H24" s="447"/>
      <c r="I24" s="447"/>
      <c r="J24" s="447"/>
      <c r="K24" s="448"/>
      <c r="L24" s="468">
        <v>1</v>
      </c>
      <c r="M24" s="469"/>
      <c r="N24" s="469"/>
      <c r="O24" s="469"/>
      <c r="P24" s="508"/>
      <c r="Q24" s="468">
        <v>8300</v>
      </c>
      <c r="R24" s="469"/>
      <c r="S24" s="469"/>
      <c r="T24" s="469"/>
      <c r="U24" s="469"/>
      <c r="V24" s="508"/>
      <c r="W24" s="563"/>
      <c r="X24" s="551"/>
      <c r="Y24" s="552"/>
      <c r="Z24" s="467" t="s">
        <v>152</v>
      </c>
      <c r="AA24" s="447"/>
      <c r="AB24" s="447"/>
      <c r="AC24" s="447"/>
      <c r="AD24" s="447"/>
      <c r="AE24" s="447"/>
      <c r="AF24" s="447"/>
      <c r="AG24" s="448"/>
      <c r="AH24" s="468">
        <v>215</v>
      </c>
      <c r="AI24" s="469"/>
      <c r="AJ24" s="469"/>
      <c r="AK24" s="469"/>
      <c r="AL24" s="508"/>
      <c r="AM24" s="468">
        <v>656825</v>
      </c>
      <c r="AN24" s="469"/>
      <c r="AO24" s="469"/>
      <c r="AP24" s="469"/>
      <c r="AQ24" s="469"/>
      <c r="AR24" s="508"/>
      <c r="AS24" s="468">
        <v>3055</v>
      </c>
      <c r="AT24" s="469"/>
      <c r="AU24" s="469"/>
      <c r="AV24" s="469"/>
      <c r="AW24" s="469"/>
      <c r="AX24" s="470"/>
      <c r="AY24" s="583" t="s">
        <v>153</v>
      </c>
      <c r="AZ24" s="584"/>
      <c r="BA24" s="584"/>
      <c r="BB24" s="584"/>
      <c r="BC24" s="584"/>
      <c r="BD24" s="584"/>
      <c r="BE24" s="584"/>
      <c r="BF24" s="584"/>
      <c r="BG24" s="584"/>
      <c r="BH24" s="584"/>
      <c r="BI24" s="584"/>
      <c r="BJ24" s="584"/>
      <c r="BK24" s="584"/>
      <c r="BL24" s="584"/>
      <c r="BM24" s="585"/>
      <c r="BN24" s="417">
        <v>12485113</v>
      </c>
      <c r="BO24" s="418"/>
      <c r="BP24" s="418"/>
      <c r="BQ24" s="418"/>
      <c r="BR24" s="418"/>
      <c r="BS24" s="418"/>
      <c r="BT24" s="418"/>
      <c r="BU24" s="419"/>
      <c r="BV24" s="417">
        <v>12333669</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c r="A25" s="140"/>
      <c r="B25" s="550"/>
      <c r="C25" s="551"/>
      <c r="D25" s="552"/>
      <c r="E25" s="467" t="s">
        <v>154</v>
      </c>
      <c r="F25" s="447"/>
      <c r="G25" s="447"/>
      <c r="H25" s="447"/>
      <c r="I25" s="447"/>
      <c r="J25" s="447"/>
      <c r="K25" s="448"/>
      <c r="L25" s="468">
        <v>1</v>
      </c>
      <c r="M25" s="469"/>
      <c r="N25" s="469"/>
      <c r="O25" s="469"/>
      <c r="P25" s="508"/>
      <c r="Q25" s="468">
        <v>6840</v>
      </c>
      <c r="R25" s="469"/>
      <c r="S25" s="469"/>
      <c r="T25" s="469"/>
      <c r="U25" s="469"/>
      <c r="V25" s="508"/>
      <c r="W25" s="563"/>
      <c r="X25" s="551"/>
      <c r="Y25" s="552"/>
      <c r="Z25" s="467" t="s">
        <v>155</v>
      </c>
      <c r="AA25" s="447"/>
      <c r="AB25" s="447"/>
      <c r="AC25" s="447"/>
      <c r="AD25" s="447"/>
      <c r="AE25" s="447"/>
      <c r="AF25" s="447"/>
      <c r="AG25" s="448"/>
      <c r="AH25" s="468" t="s">
        <v>120</v>
      </c>
      <c r="AI25" s="469"/>
      <c r="AJ25" s="469"/>
      <c r="AK25" s="469"/>
      <c r="AL25" s="508"/>
      <c r="AM25" s="468" t="s">
        <v>120</v>
      </c>
      <c r="AN25" s="469"/>
      <c r="AO25" s="469"/>
      <c r="AP25" s="469"/>
      <c r="AQ25" s="469"/>
      <c r="AR25" s="508"/>
      <c r="AS25" s="468" t="s">
        <v>120</v>
      </c>
      <c r="AT25" s="469"/>
      <c r="AU25" s="469"/>
      <c r="AV25" s="469"/>
      <c r="AW25" s="469"/>
      <c r="AX25" s="470"/>
      <c r="AY25" s="377" t="s">
        <v>156</v>
      </c>
      <c r="AZ25" s="378"/>
      <c r="BA25" s="378"/>
      <c r="BB25" s="378"/>
      <c r="BC25" s="378"/>
      <c r="BD25" s="378"/>
      <c r="BE25" s="378"/>
      <c r="BF25" s="378"/>
      <c r="BG25" s="378"/>
      <c r="BH25" s="378"/>
      <c r="BI25" s="378"/>
      <c r="BJ25" s="378"/>
      <c r="BK25" s="378"/>
      <c r="BL25" s="378"/>
      <c r="BM25" s="379"/>
      <c r="BN25" s="380">
        <v>472123</v>
      </c>
      <c r="BO25" s="381"/>
      <c r="BP25" s="381"/>
      <c r="BQ25" s="381"/>
      <c r="BR25" s="381"/>
      <c r="BS25" s="381"/>
      <c r="BT25" s="381"/>
      <c r="BU25" s="382"/>
      <c r="BV25" s="380">
        <v>467892</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c r="A26" s="140"/>
      <c r="B26" s="550"/>
      <c r="C26" s="551"/>
      <c r="D26" s="552"/>
      <c r="E26" s="467" t="s">
        <v>157</v>
      </c>
      <c r="F26" s="447"/>
      <c r="G26" s="447"/>
      <c r="H26" s="447"/>
      <c r="I26" s="447"/>
      <c r="J26" s="447"/>
      <c r="K26" s="448"/>
      <c r="L26" s="468">
        <v>1</v>
      </c>
      <c r="M26" s="469"/>
      <c r="N26" s="469"/>
      <c r="O26" s="469"/>
      <c r="P26" s="508"/>
      <c r="Q26" s="468">
        <v>6080</v>
      </c>
      <c r="R26" s="469"/>
      <c r="S26" s="469"/>
      <c r="T26" s="469"/>
      <c r="U26" s="469"/>
      <c r="V26" s="508"/>
      <c r="W26" s="563"/>
      <c r="X26" s="551"/>
      <c r="Y26" s="552"/>
      <c r="Z26" s="467" t="s">
        <v>158</v>
      </c>
      <c r="AA26" s="573"/>
      <c r="AB26" s="573"/>
      <c r="AC26" s="573"/>
      <c r="AD26" s="573"/>
      <c r="AE26" s="573"/>
      <c r="AF26" s="573"/>
      <c r="AG26" s="574"/>
      <c r="AH26" s="468" t="s">
        <v>120</v>
      </c>
      <c r="AI26" s="469"/>
      <c r="AJ26" s="469"/>
      <c r="AK26" s="469"/>
      <c r="AL26" s="508"/>
      <c r="AM26" s="468" t="s">
        <v>120</v>
      </c>
      <c r="AN26" s="469"/>
      <c r="AO26" s="469"/>
      <c r="AP26" s="469"/>
      <c r="AQ26" s="469"/>
      <c r="AR26" s="508"/>
      <c r="AS26" s="468" t="s">
        <v>120</v>
      </c>
      <c r="AT26" s="469"/>
      <c r="AU26" s="469"/>
      <c r="AV26" s="469"/>
      <c r="AW26" s="469"/>
      <c r="AX26" s="470"/>
      <c r="AY26" s="420" t="s">
        <v>159</v>
      </c>
      <c r="AZ26" s="421"/>
      <c r="BA26" s="421"/>
      <c r="BB26" s="421"/>
      <c r="BC26" s="421"/>
      <c r="BD26" s="421"/>
      <c r="BE26" s="421"/>
      <c r="BF26" s="421"/>
      <c r="BG26" s="421"/>
      <c r="BH26" s="421"/>
      <c r="BI26" s="421"/>
      <c r="BJ26" s="421"/>
      <c r="BK26" s="421"/>
      <c r="BL26" s="421"/>
      <c r="BM26" s="422"/>
      <c r="BN26" s="417" t="s">
        <v>120</v>
      </c>
      <c r="BO26" s="418"/>
      <c r="BP26" s="418"/>
      <c r="BQ26" s="418"/>
      <c r="BR26" s="418"/>
      <c r="BS26" s="418"/>
      <c r="BT26" s="418"/>
      <c r="BU26" s="419"/>
      <c r="BV26" s="417" t="s">
        <v>120</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c r="A27" s="140"/>
      <c r="B27" s="550"/>
      <c r="C27" s="551"/>
      <c r="D27" s="552"/>
      <c r="E27" s="467" t="s">
        <v>160</v>
      </c>
      <c r="F27" s="447"/>
      <c r="G27" s="447"/>
      <c r="H27" s="447"/>
      <c r="I27" s="447"/>
      <c r="J27" s="447"/>
      <c r="K27" s="448"/>
      <c r="L27" s="468">
        <v>1</v>
      </c>
      <c r="M27" s="469"/>
      <c r="N27" s="469"/>
      <c r="O27" s="469"/>
      <c r="P27" s="508"/>
      <c r="Q27" s="468">
        <v>3230</v>
      </c>
      <c r="R27" s="469"/>
      <c r="S27" s="469"/>
      <c r="T27" s="469"/>
      <c r="U27" s="469"/>
      <c r="V27" s="508"/>
      <c r="W27" s="563"/>
      <c r="X27" s="551"/>
      <c r="Y27" s="552"/>
      <c r="Z27" s="467" t="s">
        <v>161</v>
      </c>
      <c r="AA27" s="447"/>
      <c r="AB27" s="447"/>
      <c r="AC27" s="447"/>
      <c r="AD27" s="447"/>
      <c r="AE27" s="447"/>
      <c r="AF27" s="447"/>
      <c r="AG27" s="448"/>
      <c r="AH27" s="468">
        <v>3</v>
      </c>
      <c r="AI27" s="469"/>
      <c r="AJ27" s="469"/>
      <c r="AK27" s="469"/>
      <c r="AL27" s="508"/>
      <c r="AM27" s="468">
        <v>9219</v>
      </c>
      <c r="AN27" s="469"/>
      <c r="AO27" s="469"/>
      <c r="AP27" s="469"/>
      <c r="AQ27" s="469"/>
      <c r="AR27" s="508"/>
      <c r="AS27" s="468">
        <v>3073</v>
      </c>
      <c r="AT27" s="469"/>
      <c r="AU27" s="469"/>
      <c r="AV27" s="469"/>
      <c r="AW27" s="469"/>
      <c r="AX27" s="470"/>
      <c r="AY27" s="509" t="s">
        <v>162</v>
      </c>
      <c r="AZ27" s="510"/>
      <c r="BA27" s="510"/>
      <c r="BB27" s="510"/>
      <c r="BC27" s="510"/>
      <c r="BD27" s="510"/>
      <c r="BE27" s="510"/>
      <c r="BF27" s="510"/>
      <c r="BG27" s="510"/>
      <c r="BH27" s="510"/>
      <c r="BI27" s="510"/>
      <c r="BJ27" s="510"/>
      <c r="BK27" s="510"/>
      <c r="BL27" s="510"/>
      <c r="BM27" s="511"/>
      <c r="BN27" s="586">
        <v>535497</v>
      </c>
      <c r="BO27" s="587"/>
      <c r="BP27" s="587"/>
      <c r="BQ27" s="587"/>
      <c r="BR27" s="587"/>
      <c r="BS27" s="587"/>
      <c r="BT27" s="587"/>
      <c r="BU27" s="588"/>
      <c r="BV27" s="586">
        <v>535358</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c r="A28" s="140"/>
      <c r="B28" s="550"/>
      <c r="C28" s="551"/>
      <c r="D28" s="552"/>
      <c r="E28" s="467" t="s">
        <v>163</v>
      </c>
      <c r="F28" s="447"/>
      <c r="G28" s="447"/>
      <c r="H28" s="447"/>
      <c r="I28" s="447"/>
      <c r="J28" s="447"/>
      <c r="K28" s="448"/>
      <c r="L28" s="468">
        <v>1</v>
      </c>
      <c r="M28" s="469"/>
      <c r="N28" s="469"/>
      <c r="O28" s="469"/>
      <c r="P28" s="508"/>
      <c r="Q28" s="468">
        <v>2580</v>
      </c>
      <c r="R28" s="469"/>
      <c r="S28" s="469"/>
      <c r="T28" s="469"/>
      <c r="U28" s="469"/>
      <c r="V28" s="508"/>
      <c r="W28" s="563"/>
      <c r="X28" s="551"/>
      <c r="Y28" s="552"/>
      <c r="Z28" s="467" t="s">
        <v>164</v>
      </c>
      <c r="AA28" s="447"/>
      <c r="AB28" s="447"/>
      <c r="AC28" s="447"/>
      <c r="AD28" s="447"/>
      <c r="AE28" s="447"/>
      <c r="AF28" s="447"/>
      <c r="AG28" s="448"/>
      <c r="AH28" s="468">
        <v>5</v>
      </c>
      <c r="AI28" s="469"/>
      <c r="AJ28" s="469"/>
      <c r="AK28" s="469"/>
      <c r="AL28" s="508"/>
      <c r="AM28" s="468">
        <v>15010</v>
      </c>
      <c r="AN28" s="469"/>
      <c r="AO28" s="469"/>
      <c r="AP28" s="469"/>
      <c r="AQ28" s="469"/>
      <c r="AR28" s="508"/>
      <c r="AS28" s="468">
        <v>3002</v>
      </c>
      <c r="AT28" s="469"/>
      <c r="AU28" s="469"/>
      <c r="AV28" s="469"/>
      <c r="AW28" s="469"/>
      <c r="AX28" s="470"/>
      <c r="AY28" s="589" t="s">
        <v>165</v>
      </c>
      <c r="AZ28" s="590"/>
      <c r="BA28" s="590"/>
      <c r="BB28" s="591"/>
      <c r="BC28" s="377" t="s">
        <v>166</v>
      </c>
      <c r="BD28" s="378"/>
      <c r="BE28" s="378"/>
      <c r="BF28" s="378"/>
      <c r="BG28" s="378"/>
      <c r="BH28" s="378"/>
      <c r="BI28" s="378"/>
      <c r="BJ28" s="378"/>
      <c r="BK28" s="378"/>
      <c r="BL28" s="378"/>
      <c r="BM28" s="379"/>
      <c r="BN28" s="380">
        <v>1413000</v>
      </c>
      <c r="BO28" s="381"/>
      <c r="BP28" s="381"/>
      <c r="BQ28" s="381"/>
      <c r="BR28" s="381"/>
      <c r="BS28" s="381"/>
      <c r="BT28" s="381"/>
      <c r="BU28" s="382"/>
      <c r="BV28" s="380">
        <v>1612000</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c r="A29" s="140"/>
      <c r="B29" s="550"/>
      <c r="C29" s="551"/>
      <c r="D29" s="552"/>
      <c r="E29" s="467" t="s">
        <v>167</v>
      </c>
      <c r="F29" s="447"/>
      <c r="G29" s="447"/>
      <c r="H29" s="447"/>
      <c r="I29" s="447"/>
      <c r="J29" s="447"/>
      <c r="K29" s="448"/>
      <c r="L29" s="468">
        <v>18</v>
      </c>
      <c r="M29" s="469"/>
      <c r="N29" s="469"/>
      <c r="O29" s="469"/>
      <c r="P29" s="508"/>
      <c r="Q29" s="468">
        <v>2120</v>
      </c>
      <c r="R29" s="469"/>
      <c r="S29" s="469"/>
      <c r="T29" s="469"/>
      <c r="U29" s="469"/>
      <c r="V29" s="508"/>
      <c r="W29" s="564"/>
      <c r="X29" s="565"/>
      <c r="Y29" s="566"/>
      <c r="Z29" s="467" t="s">
        <v>168</v>
      </c>
      <c r="AA29" s="447"/>
      <c r="AB29" s="447"/>
      <c r="AC29" s="447"/>
      <c r="AD29" s="447"/>
      <c r="AE29" s="447"/>
      <c r="AF29" s="447"/>
      <c r="AG29" s="448"/>
      <c r="AH29" s="468">
        <v>223</v>
      </c>
      <c r="AI29" s="469"/>
      <c r="AJ29" s="469"/>
      <c r="AK29" s="469"/>
      <c r="AL29" s="508"/>
      <c r="AM29" s="468">
        <v>681054</v>
      </c>
      <c r="AN29" s="469"/>
      <c r="AO29" s="469"/>
      <c r="AP29" s="469"/>
      <c r="AQ29" s="469"/>
      <c r="AR29" s="508"/>
      <c r="AS29" s="468">
        <v>3054</v>
      </c>
      <c r="AT29" s="469"/>
      <c r="AU29" s="469"/>
      <c r="AV29" s="469"/>
      <c r="AW29" s="469"/>
      <c r="AX29" s="470"/>
      <c r="AY29" s="592"/>
      <c r="AZ29" s="593"/>
      <c r="BA29" s="593"/>
      <c r="BB29" s="594"/>
      <c r="BC29" s="451" t="s">
        <v>169</v>
      </c>
      <c r="BD29" s="452"/>
      <c r="BE29" s="452"/>
      <c r="BF29" s="452"/>
      <c r="BG29" s="452"/>
      <c r="BH29" s="452"/>
      <c r="BI29" s="452"/>
      <c r="BJ29" s="452"/>
      <c r="BK29" s="452"/>
      <c r="BL29" s="452"/>
      <c r="BM29" s="453"/>
      <c r="BN29" s="417">
        <v>276000</v>
      </c>
      <c r="BO29" s="418"/>
      <c r="BP29" s="418"/>
      <c r="BQ29" s="418"/>
      <c r="BR29" s="418"/>
      <c r="BS29" s="418"/>
      <c r="BT29" s="418"/>
      <c r="BU29" s="419"/>
      <c r="BV29" s="417">
        <v>317000</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170</v>
      </c>
      <c r="X30" s="571"/>
      <c r="Y30" s="571"/>
      <c r="Z30" s="571"/>
      <c r="AA30" s="571"/>
      <c r="AB30" s="571"/>
      <c r="AC30" s="571"/>
      <c r="AD30" s="571"/>
      <c r="AE30" s="571"/>
      <c r="AF30" s="571"/>
      <c r="AG30" s="572"/>
      <c r="AH30" s="533">
        <v>98.1</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171</v>
      </c>
      <c r="BD30" s="584"/>
      <c r="BE30" s="584"/>
      <c r="BF30" s="584"/>
      <c r="BG30" s="584"/>
      <c r="BH30" s="584"/>
      <c r="BI30" s="584"/>
      <c r="BJ30" s="584"/>
      <c r="BK30" s="584"/>
      <c r="BL30" s="584"/>
      <c r="BM30" s="585"/>
      <c r="BN30" s="586">
        <v>1751073</v>
      </c>
      <c r="BO30" s="587"/>
      <c r="BP30" s="587"/>
      <c r="BQ30" s="587"/>
      <c r="BR30" s="587"/>
      <c r="BS30" s="587"/>
      <c r="BT30" s="587"/>
      <c r="BU30" s="588"/>
      <c r="BV30" s="586">
        <v>1796980</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172</v>
      </c>
      <c r="D32" s="167"/>
      <c r="E32" s="167"/>
      <c r="F32" s="164"/>
      <c r="G32" s="164"/>
      <c r="H32" s="164"/>
      <c r="I32" s="164"/>
      <c r="J32" s="164"/>
      <c r="K32" s="164"/>
      <c r="L32" s="164"/>
      <c r="M32" s="164"/>
      <c r="N32" s="164"/>
      <c r="O32" s="164"/>
      <c r="P32" s="164"/>
      <c r="Q32" s="164"/>
      <c r="R32" s="164"/>
      <c r="S32" s="164"/>
      <c r="T32" s="164"/>
      <c r="U32" s="164" t="s">
        <v>173</v>
      </c>
      <c r="V32" s="164"/>
      <c r="W32" s="164"/>
      <c r="X32" s="164"/>
      <c r="Y32" s="164"/>
      <c r="Z32" s="164"/>
      <c r="AA32" s="164"/>
      <c r="AB32" s="164"/>
      <c r="AC32" s="164"/>
      <c r="AD32" s="164"/>
      <c r="AE32" s="164"/>
      <c r="AF32" s="164"/>
      <c r="AG32" s="164"/>
      <c r="AH32" s="164"/>
      <c r="AI32" s="164"/>
      <c r="AJ32" s="164"/>
      <c r="AK32" s="164"/>
      <c r="AL32" s="164"/>
      <c r="AM32" s="168" t="s">
        <v>174</v>
      </c>
      <c r="AN32" s="164"/>
      <c r="AO32" s="164"/>
      <c r="AP32" s="164"/>
      <c r="AQ32" s="164"/>
      <c r="AR32" s="164"/>
      <c r="AS32" s="168"/>
      <c r="AT32" s="168"/>
      <c r="AU32" s="168"/>
      <c r="AV32" s="168"/>
      <c r="AW32" s="168"/>
      <c r="AX32" s="168"/>
      <c r="AY32" s="168"/>
      <c r="AZ32" s="168"/>
      <c r="BA32" s="168"/>
      <c r="BB32" s="164"/>
      <c r="BC32" s="168"/>
      <c r="BD32" s="164"/>
      <c r="BE32" s="168" t="s">
        <v>175</v>
      </c>
      <c r="BF32" s="164"/>
      <c r="BG32" s="164"/>
      <c r="BH32" s="164"/>
      <c r="BI32" s="164"/>
      <c r="BJ32" s="168"/>
      <c r="BK32" s="168"/>
      <c r="BL32" s="168"/>
      <c r="BM32" s="168"/>
      <c r="BN32" s="168"/>
      <c r="BO32" s="168"/>
      <c r="BP32" s="168"/>
      <c r="BQ32" s="168"/>
      <c r="BR32" s="164"/>
      <c r="BS32" s="164"/>
      <c r="BT32" s="164"/>
      <c r="BU32" s="164"/>
      <c r="BV32" s="164"/>
      <c r="BW32" s="164" t="s">
        <v>176</v>
      </c>
      <c r="BX32" s="164"/>
      <c r="BY32" s="164"/>
      <c r="BZ32" s="164"/>
      <c r="CA32" s="164"/>
      <c r="CB32" s="168"/>
      <c r="CC32" s="168"/>
      <c r="CD32" s="168"/>
      <c r="CE32" s="168"/>
      <c r="CF32" s="168"/>
      <c r="CG32" s="168"/>
      <c r="CH32" s="168"/>
      <c r="CI32" s="168"/>
      <c r="CJ32" s="168"/>
      <c r="CK32" s="168"/>
      <c r="CL32" s="168"/>
      <c r="CM32" s="168"/>
      <c r="CN32" s="168"/>
      <c r="CO32" s="168" t="s">
        <v>177</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441" t="s">
        <v>178</v>
      </c>
      <c r="D33" s="441"/>
      <c r="E33" s="406" t="s">
        <v>179</v>
      </c>
      <c r="F33" s="406"/>
      <c r="G33" s="406"/>
      <c r="H33" s="406"/>
      <c r="I33" s="406"/>
      <c r="J33" s="406"/>
      <c r="K33" s="406"/>
      <c r="L33" s="406"/>
      <c r="M33" s="406"/>
      <c r="N33" s="406"/>
      <c r="O33" s="406"/>
      <c r="P33" s="406"/>
      <c r="Q33" s="406"/>
      <c r="R33" s="406"/>
      <c r="S33" s="406"/>
      <c r="T33" s="169"/>
      <c r="U33" s="441" t="s">
        <v>178</v>
      </c>
      <c r="V33" s="441"/>
      <c r="W33" s="406" t="s">
        <v>179</v>
      </c>
      <c r="X33" s="406"/>
      <c r="Y33" s="406"/>
      <c r="Z33" s="406"/>
      <c r="AA33" s="406"/>
      <c r="AB33" s="406"/>
      <c r="AC33" s="406"/>
      <c r="AD33" s="406"/>
      <c r="AE33" s="406"/>
      <c r="AF33" s="406"/>
      <c r="AG33" s="406"/>
      <c r="AH33" s="406"/>
      <c r="AI33" s="406"/>
      <c r="AJ33" s="406"/>
      <c r="AK33" s="406"/>
      <c r="AL33" s="169"/>
      <c r="AM33" s="441" t="s">
        <v>178</v>
      </c>
      <c r="AN33" s="441"/>
      <c r="AO33" s="406" t="s">
        <v>179</v>
      </c>
      <c r="AP33" s="406"/>
      <c r="AQ33" s="406"/>
      <c r="AR33" s="406"/>
      <c r="AS33" s="406"/>
      <c r="AT33" s="406"/>
      <c r="AU33" s="406"/>
      <c r="AV33" s="406"/>
      <c r="AW33" s="406"/>
      <c r="AX33" s="406"/>
      <c r="AY33" s="406"/>
      <c r="AZ33" s="406"/>
      <c r="BA33" s="406"/>
      <c r="BB33" s="406"/>
      <c r="BC33" s="406"/>
      <c r="BD33" s="170"/>
      <c r="BE33" s="406" t="s">
        <v>180</v>
      </c>
      <c r="BF33" s="406"/>
      <c r="BG33" s="406" t="s">
        <v>181</v>
      </c>
      <c r="BH33" s="406"/>
      <c r="BI33" s="406"/>
      <c r="BJ33" s="406"/>
      <c r="BK33" s="406"/>
      <c r="BL33" s="406"/>
      <c r="BM33" s="406"/>
      <c r="BN33" s="406"/>
      <c r="BO33" s="406"/>
      <c r="BP33" s="406"/>
      <c r="BQ33" s="406"/>
      <c r="BR33" s="406"/>
      <c r="BS33" s="406"/>
      <c r="BT33" s="406"/>
      <c r="BU33" s="406"/>
      <c r="BV33" s="170"/>
      <c r="BW33" s="441" t="s">
        <v>180</v>
      </c>
      <c r="BX33" s="441"/>
      <c r="BY33" s="406" t="s">
        <v>182</v>
      </c>
      <c r="BZ33" s="406"/>
      <c r="CA33" s="406"/>
      <c r="CB33" s="406"/>
      <c r="CC33" s="406"/>
      <c r="CD33" s="406"/>
      <c r="CE33" s="406"/>
      <c r="CF33" s="406"/>
      <c r="CG33" s="406"/>
      <c r="CH33" s="406"/>
      <c r="CI33" s="406"/>
      <c r="CJ33" s="406"/>
      <c r="CK33" s="406"/>
      <c r="CL33" s="406"/>
      <c r="CM33" s="406"/>
      <c r="CN33" s="169"/>
      <c r="CO33" s="441" t="s">
        <v>178</v>
      </c>
      <c r="CP33" s="441"/>
      <c r="CQ33" s="406" t="s">
        <v>183</v>
      </c>
      <c r="CR33" s="406"/>
      <c r="CS33" s="406"/>
      <c r="CT33" s="406"/>
      <c r="CU33" s="406"/>
      <c r="CV33" s="406"/>
      <c r="CW33" s="406"/>
      <c r="CX33" s="406"/>
      <c r="CY33" s="406"/>
      <c r="CZ33" s="406"/>
      <c r="DA33" s="406"/>
      <c r="DB33" s="406"/>
      <c r="DC33" s="406"/>
      <c r="DD33" s="406"/>
      <c r="DE33" s="406"/>
      <c r="DF33" s="169"/>
      <c r="DG33" s="406" t="s">
        <v>184</v>
      </c>
      <c r="DH33" s="406"/>
      <c r="DI33" s="171"/>
      <c r="DJ33" s="139"/>
      <c r="DK33" s="139"/>
      <c r="DL33" s="139"/>
      <c r="DM33" s="139"/>
      <c r="DN33" s="139"/>
      <c r="DO33" s="139"/>
    </row>
    <row r="34" spans="1:119" ht="32.25" customHeight="1">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2</v>
      </c>
      <c r="V34" s="598"/>
      <c r="W34" s="599" t="str">
        <f>IF('各会計、関係団体の財政状況及び健全化判断比率'!B28="","",'各会計、関係団体の財政状況及び健全化判断比率'!B28)</f>
        <v>国民健康保険特別会計</v>
      </c>
      <c r="X34" s="599"/>
      <c r="Y34" s="599"/>
      <c r="Z34" s="599"/>
      <c r="AA34" s="599"/>
      <c r="AB34" s="599"/>
      <c r="AC34" s="599"/>
      <c r="AD34" s="599"/>
      <c r="AE34" s="599"/>
      <c r="AF34" s="599"/>
      <c r="AG34" s="599"/>
      <c r="AH34" s="599"/>
      <c r="AI34" s="599"/>
      <c r="AJ34" s="599"/>
      <c r="AK34" s="599"/>
      <c r="AL34" s="167"/>
      <c r="AM34" s="598">
        <f>IF(AO34="","",MAX(C34:D43,U34:V43)+1)</f>
        <v>5</v>
      </c>
      <c r="AN34" s="598"/>
      <c r="AO34" s="599" t="str">
        <f>IF('各会計、関係団体の財政状況及び健全化判断比率'!B31="","",'各会計、関係団体の財政状況及び健全化判断比率'!B31)</f>
        <v>水道事業会計</v>
      </c>
      <c r="AP34" s="599"/>
      <c r="AQ34" s="599"/>
      <c r="AR34" s="599"/>
      <c r="AS34" s="599"/>
      <c r="AT34" s="599"/>
      <c r="AU34" s="599"/>
      <c r="AV34" s="599"/>
      <c r="AW34" s="599"/>
      <c r="AX34" s="599"/>
      <c r="AY34" s="599"/>
      <c r="AZ34" s="599"/>
      <c r="BA34" s="599"/>
      <c r="BB34" s="599"/>
      <c r="BC34" s="599"/>
      <c r="BD34" s="167"/>
      <c r="BE34" s="598">
        <f>IF(BG34="","",MAX(C34:D43,U34:V43,AM34:AN43)+1)</f>
        <v>6</v>
      </c>
      <c r="BF34" s="598"/>
      <c r="BG34" s="599" t="str">
        <f>IF('各会計、関係団体の財政状況及び健全化判断比率'!B32="","",'各会計、関係団体の財政状況及び健全化判断比率'!B32)</f>
        <v>公共下水道特別会計</v>
      </c>
      <c r="BH34" s="599"/>
      <c r="BI34" s="599"/>
      <c r="BJ34" s="599"/>
      <c r="BK34" s="599"/>
      <c r="BL34" s="599"/>
      <c r="BM34" s="599"/>
      <c r="BN34" s="599"/>
      <c r="BO34" s="599"/>
      <c r="BP34" s="599"/>
      <c r="BQ34" s="599"/>
      <c r="BR34" s="599"/>
      <c r="BS34" s="599"/>
      <c r="BT34" s="599"/>
      <c r="BU34" s="599"/>
      <c r="BV34" s="167"/>
      <c r="BW34" s="598">
        <f>IF(BY34="","",MAX(C34:D43,U34:V43,AM34:AN43,BE34:BF43)+1)</f>
        <v>10</v>
      </c>
      <c r="BX34" s="598"/>
      <c r="BY34" s="599" t="str">
        <f>IF('各会計、関係団体の財政状況及び健全化判断比率'!B68="","",'各会計、関係団体の財政状況及び健全化判断比率'!B68)</f>
        <v>とかち広域消防事務組合</v>
      </c>
      <c r="BZ34" s="599"/>
      <c r="CA34" s="599"/>
      <c r="CB34" s="599"/>
      <c r="CC34" s="599"/>
      <c r="CD34" s="599"/>
      <c r="CE34" s="599"/>
      <c r="CF34" s="599"/>
      <c r="CG34" s="599"/>
      <c r="CH34" s="599"/>
      <c r="CI34" s="599"/>
      <c r="CJ34" s="599"/>
      <c r="CK34" s="599"/>
      <c r="CL34" s="599"/>
      <c r="CM34" s="599"/>
      <c r="CN34" s="167"/>
      <c r="CO34" s="598">
        <f>IF(CQ34="","",MAX(C34:D43,U34:V43,AM34:AN43,BE34:BF43,BW34:BX43)+1)</f>
        <v>16</v>
      </c>
      <c r="CP34" s="598"/>
      <c r="CQ34" s="599" t="str">
        <f>IF('各会計、関係団体の財政状況及び健全化判断比率'!BS7="","",'各会計、関係団体の財政状況及び健全化判断比率'!BS7)</f>
        <v>幕別町地域振興公社</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v>
      </c>
      <c r="DH34" s="600"/>
      <c r="DI34" s="171"/>
      <c r="DJ34" s="139"/>
      <c r="DK34" s="139"/>
      <c r="DL34" s="139"/>
      <c r="DM34" s="139"/>
      <c r="DN34" s="139"/>
      <c r="DO34" s="139"/>
    </row>
    <row r="35" spans="1:119" ht="32.25" customHeight="1">
      <c r="A35" s="140"/>
      <c r="B35" s="166"/>
      <c r="C35" s="598" t="str">
        <f>IF(E35="","",C34+1)</f>
        <v/>
      </c>
      <c r="D35" s="598"/>
      <c r="E35" s="599" t="str">
        <f>IF('各会計、関係団体の財政状況及び健全化判断比率'!B8="","",'各会計、関係団体の財政状況及び健全化判断比率'!B8)</f>
        <v/>
      </c>
      <c r="F35" s="599"/>
      <c r="G35" s="599"/>
      <c r="H35" s="599"/>
      <c r="I35" s="599"/>
      <c r="J35" s="599"/>
      <c r="K35" s="599"/>
      <c r="L35" s="599"/>
      <c r="M35" s="599"/>
      <c r="N35" s="599"/>
      <c r="O35" s="599"/>
      <c r="P35" s="599"/>
      <c r="Q35" s="599"/>
      <c r="R35" s="599"/>
      <c r="S35" s="599"/>
      <c r="T35" s="167"/>
      <c r="U35" s="598">
        <f>IF(W35="","",U34+1)</f>
        <v>3</v>
      </c>
      <c r="V35" s="598"/>
      <c r="W35" s="599" t="str">
        <f>IF('各会計、関係団体の財政状況及び健全化判断比率'!B29="","",'各会計、関係団体の財政状況及び健全化判断比率'!B29)</f>
        <v>後期高齢者医療特別会計</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f t="shared" ref="BE35:BE43" si="1">IF(BG35="","",BE34+1)</f>
        <v>7</v>
      </c>
      <c r="BF35" s="598"/>
      <c r="BG35" s="599" t="str">
        <f>IF('各会計、関係団体の財政状況及び健全化判断比率'!B33="","",'各会計、関係団体の財政状況及び健全化判断比率'!B33)</f>
        <v>個別排水処理特別会計</v>
      </c>
      <c r="BH35" s="599"/>
      <c r="BI35" s="599"/>
      <c r="BJ35" s="599"/>
      <c r="BK35" s="599"/>
      <c r="BL35" s="599"/>
      <c r="BM35" s="599"/>
      <c r="BN35" s="599"/>
      <c r="BO35" s="599"/>
      <c r="BP35" s="599"/>
      <c r="BQ35" s="599"/>
      <c r="BR35" s="599"/>
      <c r="BS35" s="599"/>
      <c r="BT35" s="599"/>
      <c r="BU35" s="599"/>
      <c r="BV35" s="167"/>
      <c r="BW35" s="598">
        <f t="shared" ref="BW35:BW43" si="2">IF(BY35="","",BW34+1)</f>
        <v>11</v>
      </c>
      <c r="BX35" s="598"/>
      <c r="BY35" s="599" t="str">
        <f>IF('各会計、関係団体の財政状況及び健全化判断比率'!B69="","",'各会計、関係団体の財政状況及び健全化判断比率'!B69)</f>
        <v>十勝環境複合事務組合（一般会計）</v>
      </c>
      <c r="BZ35" s="599"/>
      <c r="CA35" s="599"/>
      <c r="CB35" s="599"/>
      <c r="CC35" s="599"/>
      <c r="CD35" s="599"/>
      <c r="CE35" s="599"/>
      <c r="CF35" s="599"/>
      <c r="CG35" s="599"/>
      <c r="CH35" s="599"/>
      <c r="CI35" s="599"/>
      <c r="CJ35" s="599"/>
      <c r="CK35" s="599"/>
      <c r="CL35" s="599"/>
      <c r="CM35" s="599"/>
      <c r="CN35" s="167"/>
      <c r="CO35" s="598">
        <f t="shared" ref="CO35:CO43" si="3">IF(CQ35="","",CO34+1)</f>
        <v>17</v>
      </c>
      <c r="CP35" s="598"/>
      <c r="CQ35" s="599" t="str">
        <f>IF('各会計、関係団体の財政状況及び健全化判断比率'!BS8="","",'各会計、関係団体の財政状況及び健全化判断比率'!BS8)</f>
        <v>幕別町土地開発公社</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v>
      </c>
      <c r="DH35" s="600"/>
      <c r="DI35" s="171"/>
      <c r="DJ35" s="139"/>
      <c r="DK35" s="139"/>
      <c r="DL35" s="139"/>
      <c r="DM35" s="139"/>
      <c r="DN35" s="139"/>
      <c r="DO35" s="139"/>
    </row>
    <row r="36" spans="1:119" ht="32.25" customHeight="1">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4</v>
      </c>
      <c r="V36" s="598"/>
      <c r="W36" s="599" t="str">
        <f>IF('各会計、関係団体の財政状況及び健全化判断比率'!B30="","",'各会計、関係団体の財政状況及び健全化判断比率'!B30)</f>
        <v>介護保険特別会計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f t="shared" si="1"/>
        <v>8</v>
      </c>
      <c r="BF36" s="598"/>
      <c r="BG36" s="599" t="str">
        <f>IF('各会計、関係団体の財政状況及び健全化判断比率'!B34="","",'各会計、関係団体の財政状況及び健全化判断比率'!B34)</f>
        <v>農業集落排水特別会計</v>
      </c>
      <c r="BH36" s="599"/>
      <c r="BI36" s="599"/>
      <c r="BJ36" s="599"/>
      <c r="BK36" s="599"/>
      <c r="BL36" s="599"/>
      <c r="BM36" s="599"/>
      <c r="BN36" s="599"/>
      <c r="BO36" s="599"/>
      <c r="BP36" s="599"/>
      <c r="BQ36" s="599"/>
      <c r="BR36" s="599"/>
      <c r="BS36" s="599"/>
      <c r="BT36" s="599"/>
      <c r="BU36" s="599"/>
      <c r="BV36" s="167"/>
      <c r="BW36" s="598">
        <f t="shared" si="2"/>
        <v>12</v>
      </c>
      <c r="BX36" s="598"/>
      <c r="BY36" s="599" t="str">
        <f>IF('各会計、関係団体の財政状況及び健全化判断比率'!B70="","",'各会計、関係団体の財政状況及び健全化判断比率'!B70)</f>
        <v>十勝環境複合事務組合（余熱利用事業会計）</v>
      </c>
      <c r="BZ36" s="599"/>
      <c r="CA36" s="599"/>
      <c r="CB36" s="599"/>
      <c r="CC36" s="599"/>
      <c r="CD36" s="599"/>
      <c r="CE36" s="599"/>
      <c r="CF36" s="599"/>
      <c r="CG36" s="599"/>
      <c r="CH36" s="599"/>
      <c r="CI36" s="599"/>
      <c r="CJ36" s="599"/>
      <c r="CK36" s="599"/>
      <c r="CL36" s="599"/>
      <c r="CM36" s="599"/>
      <c r="CN36" s="167"/>
      <c r="CO36" s="598">
        <f t="shared" si="3"/>
        <v>18</v>
      </c>
      <c r="CP36" s="598"/>
      <c r="CQ36" s="599" t="str">
        <f>IF('各会計、関係団体の財政状況及び健全化判断比率'!BS9="","",'各会計、関係団体の財政状況及び健全化判断比率'!BS9)</f>
        <v>忠類振興公社</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v>
      </c>
      <c r="DH36" s="600"/>
      <c r="DI36" s="171"/>
      <c r="DJ36" s="139"/>
      <c r="DK36" s="139"/>
      <c r="DL36" s="139"/>
      <c r="DM36" s="139"/>
      <c r="DN36" s="139"/>
      <c r="DO36" s="139"/>
    </row>
    <row r="37" spans="1:119" ht="32.25" customHeight="1">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f t="shared" si="1"/>
        <v>9</v>
      </c>
      <c r="BF37" s="598"/>
      <c r="BG37" s="599" t="str">
        <f>IF('各会計、関係団体の財政状況及び健全化判断比率'!B35="","",'各会計、関係団体の財政状況及び健全化判断比率'!B35)</f>
        <v>簡易水道特別会計</v>
      </c>
      <c r="BH37" s="599"/>
      <c r="BI37" s="599"/>
      <c r="BJ37" s="599"/>
      <c r="BK37" s="599"/>
      <c r="BL37" s="599"/>
      <c r="BM37" s="599"/>
      <c r="BN37" s="599"/>
      <c r="BO37" s="599"/>
      <c r="BP37" s="599"/>
      <c r="BQ37" s="599"/>
      <c r="BR37" s="599"/>
      <c r="BS37" s="599"/>
      <c r="BT37" s="599"/>
      <c r="BU37" s="599"/>
      <c r="BV37" s="167"/>
      <c r="BW37" s="598">
        <f t="shared" si="2"/>
        <v>13</v>
      </c>
      <c r="BX37" s="598"/>
      <c r="BY37" s="599" t="str">
        <f>IF('各会計、関係団体の財政状況及び健全化判断比率'!B71="","",'各会計、関係団体の財政状況及び健全化判断比率'!B71)</f>
        <v>南十勝複合事務組合</v>
      </c>
      <c r="BZ37" s="599"/>
      <c r="CA37" s="599"/>
      <c r="CB37" s="599"/>
      <c r="CC37" s="599"/>
      <c r="CD37" s="599"/>
      <c r="CE37" s="599"/>
      <c r="CF37" s="599"/>
      <c r="CG37" s="599"/>
      <c r="CH37" s="599"/>
      <c r="CI37" s="599"/>
      <c r="CJ37" s="599"/>
      <c r="CK37" s="599"/>
      <c r="CL37" s="599"/>
      <c r="CM37" s="599"/>
      <c r="CN37" s="167"/>
      <c r="CO37" s="598">
        <f t="shared" si="3"/>
        <v>19</v>
      </c>
      <c r="CP37" s="598"/>
      <c r="CQ37" s="599" t="str">
        <f>IF('各会計、関係団体の財政状況及び健全化判断比率'!BS10="","",'各会計、関係団体の財政状況及び健全化判断比率'!BS10)</f>
        <v>幕別町農業振興公社</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14</v>
      </c>
      <c r="BX38" s="598"/>
      <c r="BY38" s="599" t="str">
        <f>IF('各会計、関係団体の財政状況及び健全化判断比率'!B72="","",'各会計、関係団体の財政状況及び健全化判断比率'!B72)</f>
        <v>十勝圏複合事務組合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15</v>
      </c>
      <c r="BX39" s="598"/>
      <c r="BY39" s="599" t="str">
        <f>IF('各会計、関係団体の財政状況及び健全化判断比率'!B73="","",'各会計、関係団体の財政状況及び健全化判断比率'!B73)</f>
        <v>十勝中部広域水道企業団</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t="str">
        <f t="shared" si="2"/>
        <v/>
      </c>
      <c r="BX40" s="598"/>
      <c r="BY40" s="599" t="str">
        <f>IF('各会計、関係団体の財政状況及び健全化判断比率'!B74="","",'各会計、関係団体の財政状況及び健全化判断比率'!B74)</f>
        <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t="str">
        <f t="shared" si="2"/>
        <v/>
      </c>
      <c r="BX41" s="598"/>
      <c r="BY41" s="599" t="str">
        <f>IF('各会計、関係団体の財政状況及び健全化判断比率'!B75="","",'各会計、関係団体の財政状況及び健全化判断比率'!B75)</f>
        <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t="str">
        <f t="shared" si="2"/>
        <v/>
      </c>
      <c r="BX42" s="598"/>
      <c r="BY42" s="599" t="str">
        <f>IF('各会計、関係団体の財政状況及び健全化判断比率'!B76="","",'各会計、関係団体の財政状況及び健全化判断比率'!B76)</f>
        <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185</v>
      </c>
      <c r="C46" s="139"/>
      <c r="D46" s="139"/>
      <c r="E46" s="139" t="s">
        <v>186</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187</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188</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189</v>
      </c>
    </row>
    <row r="50" spans="5:5">
      <c r="E50" s="141" t="s">
        <v>190</v>
      </c>
    </row>
    <row r="51" spans="5:5">
      <c r="E51" s="141" t="s">
        <v>191</v>
      </c>
    </row>
    <row r="52" spans="5:5">
      <c r="E52" s="141" t="s">
        <v>192</v>
      </c>
    </row>
    <row r="53" spans="5:5"/>
    <row r="54" spans="5:5"/>
    <row r="55" spans="5:5"/>
    <row r="56" spans="5:5"/>
    <row r="57" spans="5:5" hidden="1"/>
    <row r="58" spans="5:5" hidden="1"/>
    <row r="59" spans="5:5" hidden="1"/>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517</v>
      </c>
      <c r="G33" s="29" t="s">
        <v>518</v>
      </c>
      <c r="H33" s="29" t="s">
        <v>519</v>
      </c>
      <c r="I33" s="29" t="s">
        <v>520</v>
      </c>
      <c r="J33" s="30" t="s">
        <v>521</v>
      </c>
      <c r="K33" s="22"/>
      <c r="L33" s="22"/>
      <c r="M33" s="22"/>
      <c r="N33" s="22"/>
      <c r="O33" s="22"/>
      <c r="P33" s="22"/>
    </row>
    <row r="34" spans="1:16" ht="39" customHeight="1">
      <c r="A34" s="22"/>
      <c r="B34" s="31"/>
      <c r="C34" s="1184" t="s">
        <v>525</v>
      </c>
      <c r="D34" s="1184"/>
      <c r="E34" s="1185"/>
      <c r="F34" s="32">
        <v>11.5</v>
      </c>
      <c r="G34" s="33">
        <v>12.07</v>
      </c>
      <c r="H34" s="33">
        <v>11.29</v>
      </c>
      <c r="I34" s="33">
        <v>9.56</v>
      </c>
      <c r="J34" s="34">
        <v>7.34</v>
      </c>
      <c r="K34" s="22"/>
      <c r="L34" s="22"/>
      <c r="M34" s="22"/>
      <c r="N34" s="22"/>
      <c r="O34" s="22"/>
      <c r="P34" s="22"/>
    </row>
    <row r="35" spans="1:16" ht="39" customHeight="1">
      <c r="A35" s="22"/>
      <c r="B35" s="35"/>
      <c r="C35" s="1178" t="s">
        <v>526</v>
      </c>
      <c r="D35" s="1179"/>
      <c r="E35" s="1180"/>
      <c r="F35" s="36">
        <v>2.94</v>
      </c>
      <c r="G35" s="37">
        <v>3.63</v>
      </c>
      <c r="H35" s="37">
        <v>4.0599999999999996</v>
      </c>
      <c r="I35" s="37">
        <v>3.26</v>
      </c>
      <c r="J35" s="38">
        <v>3.34</v>
      </c>
      <c r="K35" s="22"/>
      <c r="L35" s="22"/>
      <c r="M35" s="22"/>
      <c r="N35" s="22"/>
      <c r="O35" s="22"/>
      <c r="P35" s="22"/>
    </row>
    <row r="36" spans="1:16" ht="39" customHeight="1">
      <c r="A36" s="22"/>
      <c r="B36" s="35"/>
      <c r="C36" s="1178" t="s">
        <v>527</v>
      </c>
      <c r="D36" s="1179"/>
      <c r="E36" s="1180"/>
      <c r="F36" s="36">
        <v>0.39</v>
      </c>
      <c r="G36" s="37">
        <v>0.49</v>
      </c>
      <c r="H36" s="37">
        <v>0.53</v>
      </c>
      <c r="I36" s="37">
        <v>1.03</v>
      </c>
      <c r="J36" s="38">
        <v>1.77</v>
      </c>
      <c r="K36" s="22"/>
      <c r="L36" s="22"/>
      <c r="M36" s="22"/>
      <c r="N36" s="22"/>
      <c r="O36" s="22"/>
      <c r="P36" s="22"/>
    </row>
    <row r="37" spans="1:16" ht="39" customHeight="1">
      <c r="A37" s="22"/>
      <c r="B37" s="35"/>
      <c r="C37" s="1178" t="s">
        <v>528</v>
      </c>
      <c r="D37" s="1179"/>
      <c r="E37" s="1180"/>
      <c r="F37" s="36" t="s">
        <v>529</v>
      </c>
      <c r="G37" s="37">
        <v>0.65</v>
      </c>
      <c r="H37" s="37">
        <v>0.39</v>
      </c>
      <c r="I37" s="37">
        <v>0.42</v>
      </c>
      <c r="J37" s="38">
        <v>1.37</v>
      </c>
      <c r="K37" s="22"/>
      <c r="L37" s="22"/>
      <c r="M37" s="22"/>
      <c r="N37" s="22"/>
      <c r="O37" s="22"/>
      <c r="P37" s="22"/>
    </row>
    <row r="38" spans="1:16" ht="39" customHeight="1">
      <c r="A38" s="22"/>
      <c r="B38" s="35"/>
      <c r="C38" s="1178" t="s">
        <v>530</v>
      </c>
      <c r="D38" s="1179"/>
      <c r="E38" s="1180"/>
      <c r="F38" s="36">
        <v>0.13</v>
      </c>
      <c r="G38" s="37">
        <v>7.0000000000000007E-2</v>
      </c>
      <c r="H38" s="37">
        <v>0.06</v>
      </c>
      <c r="I38" s="37">
        <v>0.13</v>
      </c>
      <c r="J38" s="38">
        <v>0.23</v>
      </c>
      <c r="K38" s="22"/>
      <c r="L38" s="22"/>
      <c r="M38" s="22"/>
      <c r="N38" s="22"/>
      <c r="O38" s="22"/>
      <c r="P38" s="22"/>
    </row>
    <row r="39" spans="1:16" ht="39" customHeight="1">
      <c r="A39" s="22"/>
      <c r="B39" s="35"/>
      <c r="C39" s="1178" t="s">
        <v>531</v>
      </c>
      <c r="D39" s="1179"/>
      <c r="E39" s="1180"/>
      <c r="F39" s="36">
        <v>0.09</v>
      </c>
      <c r="G39" s="37">
        <v>0.06</v>
      </c>
      <c r="H39" s="37">
        <v>0.1</v>
      </c>
      <c r="I39" s="37">
        <v>0.12</v>
      </c>
      <c r="J39" s="38">
        <v>7.0000000000000007E-2</v>
      </c>
      <c r="K39" s="22"/>
      <c r="L39" s="22"/>
      <c r="M39" s="22"/>
      <c r="N39" s="22"/>
      <c r="O39" s="22"/>
      <c r="P39" s="22"/>
    </row>
    <row r="40" spans="1:16" ht="39" customHeight="1">
      <c r="A40" s="22"/>
      <c r="B40" s="35"/>
      <c r="C40" s="1178" t="s">
        <v>532</v>
      </c>
      <c r="D40" s="1179"/>
      <c r="E40" s="1180"/>
      <c r="F40" s="36">
        <v>0.01</v>
      </c>
      <c r="G40" s="37">
        <v>0.01</v>
      </c>
      <c r="H40" s="37">
        <v>0.04</v>
      </c>
      <c r="I40" s="37">
        <v>0.01</v>
      </c>
      <c r="J40" s="38">
        <v>0.03</v>
      </c>
      <c r="K40" s="22"/>
      <c r="L40" s="22"/>
      <c r="M40" s="22"/>
      <c r="N40" s="22"/>
      <c r="O40" s="22"/>
      <c r="P40" s="22"/>
    </row>
    <row r="41" spans="1:16" ht="39" customHeight="1">
      <c r="A41" s="22"/>
      <c r="B41" s="35"/>
      <c r="C41" s="1178" t="s">
        <v>533</v>
      </c>
      <c r="D41" s="1179"/>
      <c r="E41" s="1180"/>
      <c r="F41" s="36">
        <v>0.01</v>
      </c>
      <c r="G41" s="37">
        <v>0</v>
      </c>
      <c r="H41" s="37">
        <v>0.01</v>
      </c>
      <c r="I41" s="37">
        <v>0.01</v>
      </c>
      <c r="J41" s="38">
        <v>0.01</v>
      </c>
      <c r="K41" s="22"/>
      <c r="L41" s="22"/>
      <c r="M41" s="22"/>
      <c r="N41" s="22"/>
      <c r="O41" s="22"/>
      <c r="P41" s="22"/>
    </row>
    <row r="42" spans="1:16" ht="39" customHeight="1">
      <c r="A42" s="22"/>
      <c r="B42" s="39"/>
      <c r="C42" s="1178" t="s">
        <v>534</v>
      </c>
      <c r="D42" s="1179"/>
      <c r="E42" s="1180"/>
      <c r="F42" s="36" t="s">
        <v>477</v>
      </c>
      <c r="G42" s="37" t="s">
        <v>477</v>
      </c>
      <c r="H42" s="37" t="s">
        <v>477</v>
      </c>
      <c r="I42" s="37" t="s">
        <v>477</v>
      </c>
      <c r="J42" s="38" t="s">
        <v>477</v>
      </c>
      <c r="K42" s="22"/>
      <c r="L42" s="22"/>
      <c r="M42" s="22"/>
      <c r="N42" s="22"/>
      <c r="O42" s="22"/>
      <c r="P42" s="22"/>
    </row>
    <row r="43" spans="1:16" ht="39" customHeight="1" thickBot="1">
      <c r="A43" s="22"/>
      <c r="B43" s="40"/>
      <c r="C43" s="1181" t="s">
        <v>535</v>
      </c>
      <c r="D43" s="1182"/>
      <c r="E43" s="1183"/>
      <c r="F43" s="41">
        <v>0.01</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c r="A45" s="48"/>
      <c r="B45" s="1194" t="s">
        <v>11</v>
      </c>
      <c r="C45" s="1195"/>
      <c r="D45" s="58"/>
      <c r="E45" s="1200" t="s">
        <v>12</v>
      </c>
      <c r="F45" s="1200"/>
      <c r="G45" s="1200"/>
      <c r="H45" s="1200"/>
      <c r="I45" s="1200"/>
      <c r="J45" s="1201"/>
      <c r="K45" s="59">
        <v>2228</v>
      </c>
      <c r="L45" s="60">
        <v>2120</v>
      </c>
      <c r="M45" s="60">
        <v>1994</v>
      </c>
      <c r="N45" s="60">
        <v>1923</v>
      </c>
      <c r="O45" s="61">
        <v>1922</v>
      </c>
      <c r="P45" s="48"/>
      <c r="Q45" s="48"/>
      <c r="R45" s="48"/>
      <c r="S45" s="48"/>
      <c r="T45" s="48"/>
      <c r="U45" s="48"/>
    </row>
    <row r="46" spans="1:21" ht="30.75" customHeight="1">
      <c r="A46" s="48"/>
      <c r="B46" s="1196"/>
      <c r="C46" s="1197"/>
      <c r="D46" s="62"/>
      <c r="E46" s="1188" t="s">
        <v>13</v>
      </c>
      <c r="F46" s="1188"/>
      <c r="G46" s="1188"/>
      <c r="H46" s="1188"/>
      <c r="I46" s="1188"/>
      <c r="J46" s="1189"/>
      <c r="K46" s="63" t="s">
        <v>477</v>
      </c>
      <c r="L46" s="64" t="s">
        <v>477</v>
      </c>
      <c r="M46" s="64" t="s">
        <v>477</v>
      </c>
      <c r="N46" s="64" t="s">
        <v>477</v>
      </c>
      <c r="O46" s="65" t="s">
        <v>477</v>
      </c>
      <c r="P46" s="48"/>
      <c r="Q46" s="48"/>
      <c r="R46" s="48"/>
      <c r="S46" s="48"/>
      <c r="T46" s="48"/>
      <c r="U46" s="48"/>
    </row>
    <row r="47" spans="1:21" ht="30.75" customHeight="1">
      <c r="A47" s="48"/>
      <c r="B47" s="1196"/>
      <c r="C47" s="1197"/>
      <c r="D47" s="62"/>
      <c r="E47" s="1188" t="s">
        <v>14</v>
      </c>
      <c r="F47" s="1188"/>
      <c r="G47" s="1188"/>
      <c r="H47" s="1188"/>
      <c r="I47" s="1188"/>
      <c r="J47" s="1189"/>
      <c r="K47" s="63" t="s">
        <v>477</v>
      </c>
      <c r="L47" s="64" t="s">
        <v>477</v>
      </c>
      <c r="M47" s="64" t="s">
        <v>477</v>
      </c>
      <c r="N47" s="64" t="s">
        <v>477</v>
      </c>
      <c r="O47" s="65" t="s">
        <v>477</v>
      </c>
      <c r="P47" s="48"/>
      <c r="Q47" s="48"/>
      <c r="R47" s="48"/>
      <c r="S47" s="48"/>
      <c r="T47" s="48"/>
      <c r="U47" s="48"/>
    </row>
    <row r="48" spans="1:21" ht="30.75" customHeight="1">
      <c r="A48" s="48"/>
      <c r="B48" s="1196"/>
      <c r="C48" s="1197"/>
      <c r="D48" s="62"/>
      <c r="E48" s="1188" t="s">
        <v>15</v>
      </c>
      <c r="F48" s="1188"/>
      <c r="G48" s="1188"/>
      <c r="H48" s="1188"/>
      <c r="I48" s="1188"/>
      <c r="J48" s="1189"/>
      <c r="K48" s="63">
        <v>595</v>
      </c>
      <c r="L48" s="64">
        <v>576</v>
      </c>
      <c r="M48" s="64">
        <v>632</v>
      </c>
      <c r="N48" s="64">
        <v>676</v>
      </c>
      <c r="O48" s="65">
        <v>615</v>
      </c>
      <c r="P48" s="48"/>
      <c r="Q48" s="48"/>
      <c r="R48" s="48"/>
      <c r="S48" s="48"/>
      <c r="T48" s="48"/>
      <c r="U48" s="48"/>
    </row>
    <row r="49" spans="1:21" ht="30.75" customHeight="1">
      <c r="A49" s="48"/>
      <c r="B49" s="1196"/>
      <c r="C49" s="1197"/>
      <c r="D49" s="62"/>
      <c r="E49" s="1188" t="s">
        <v>16</v>
      </c>
      <c r="F49" s="1188"/>
      <c r="G49" s="1188"/>
      <c r="H49" s="1188"/>
      <c r="I49" s="1188"/>
      <c r="J49" s="1189"/>
      <c r="K49" s="63">
        <v>30</v>
      </c>
      <c r="L49" s="64">
        <v>33</v>
      </c>
      <c r="M49" s="64">
        <v>35</v>
      </c>
      <c r="N49" s="64">
        <v>35</v>
      </c>
      <c r="O49" s="65">
        <v>11</v>
      </c>
      <c r="P49" s="48"/>
      <c r="Q49" s="48"/>
      <c r="R49" s="48"/>
      <c r="S49" s="48"/>
      <c r="T49" s="48"/>
      <c r="U49" s="48"/>
    </row>
    <row r="50" spans="1:21" ht="30.75" customHeight="1">
      <c r="A50" s="48"/>
      <c r="B50" s="1196"/>
      <c r="C50" s="1197"/>
      <c r="D50" s="62"/>
      <c r="E50" s="1188" t="s">
        <v>17</v>
      </c>
      <c r="F50" s="1188"/>
      <c r="G50" s="1188"/>
      <c r="H50" s="1188"/>
      <c r="I50" s="1188"/>
      <c r="J50" s="1189"/>
      <c r="K50" s="63">
        <v>180</v>
      </c>
      <c r="L50" s="64">
        <v>175</v>
      </c>
      <c r="M50" s="64">
        <v>154</v>
      </c>
      <c r="N50" s="64">
        <v>153</v>
      </c>
      <c r="O50" s="65">
        <v>152</v>
      </c>
      <c r="P50" s="48"/>
      <c r="Q50" s="48"/>
      <c r="R50" s="48"/>
      <c r="S50" s="48"/>
      <c r="T50" s="48"/>
      <c r="U50" s="48"/>
    </row>
    <row r="51" spans="1:21" ht="30.75" customHeight="1">
      <c r="A51" s="48"/>
      <c r="B51" s="1198"/>
      <c r="C51" s="1199"/>
      <c r="D51" s="66"/>
      <c r="E51" s="1188" t="s">
        <v>18</v>
      </c>
      <c r="F51" s="1188"/>
      <c r="G51" s="1188"/>
      <c r="H51" s="1188"/>
      <c r="I51" s="1188"/>
      <c r="J51" s="1189"/>
      <c r="K51" s="63">
        <v>0</v>
      </c>
      <c r="L51" s="64">
        <v>0</v>
      </c>
      <c r="M51" s="64">
        <v>0</v>
      </c>
      <c r="N51" s="64">
        <v>0</v>
      </c>
      <c r="O51" s="65">
        <v>0</v>
      </c>
      <c r="P51" s="48"/>
      <c r="Q51" s="48"/>
      <c r="R51" s="48"/>
      <c r="S51" s="48"/>
      <c r="T51" s="48"/>
      <c r="U51" s="48"/>
    </row>
    <row r="52" spans="1:21" ht="30.75" customHeight="1">
      <c r="A52" s="48"/>
      <c r="B52" s="1186" t="s">
        <v>19</v>
      </c>
      <c r="C52" s="1187"/>
      <c r="D52" s="66"/>
      <c r="E52" s="1188" t="s">
        <v>20</v>
      </c>
      <c r="F52" s="1188"/>
      <c r="G52" s="1188"/>
      <c r="H52" s="1188"/>
      <c r="I52" s="1188"/>
      <c r="J52" s="1189"/>
      <c r="K52" s="63">
        <v>1760</v>
      </c>
      <c r="L52" s="64">
        <v>1769</v>
      </c>
      <c r="M52" s="64">
        <v>1784</v>
      </c>
      <c r="N52" s="64">
        <v>1753</v>
      </c>
      <c r="O52" s="65">
        <v>1732</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1273</v>
      </c>
      <c r="L53" s="69">
        <v>1135</v>
      </c>
      <c r="M53" s="69">
        <v>1031</v>
      </c>
      <c r="N53" s="69">
        <v>1034</v>
      </c>
      <c r="O53" s="70">
        <v>968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election activeCell="M48" sqref="M48"/>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517</v>
      </c>
      <c r="J40" s="79" t="s">
        <v>518</v>
      </c>
      <c r="K40" s="79" t="s">
        <v>519</v>
      </c>
      <c r="L40" s="79" t="s">
        <v>520</v>
      </c>
      <c r="M40" s="80" t="s">
        <v>521</v>
      </c>
    </row>
    <row r="41" spans="2:13" ht="27.75" customHeight="1">
      <c r="B41" s="1202" t="s">
        <v>24</v>
      </c>
      <c r="C41" s="1203"/>
      <c r="D41" s="81"/>
      <c r="E41" s="1208" t="s">
        <v>25</v>
      </c>
      <c r="F41" s="1208"/>
      <c r="G41" s="1208"/>
      <c r="H41" s="1209"/>
      <c r="I41" s="82">
        <v>17480</v>
      </c>
      <c r="J41" s="83">
        <v>16800</v>
      </c>
      <c r="K41" s="83">
        <v>16883</v>
      </c>
      <c r="L41" s="83">
        <v>18648</v>
      </c>
      <c r="M41" s="84">
        <v>19140</v>
      </c>
    </row>
    <row r="42" spans="2:13" ht="27.75" customHeight="1">
      <c r="B42" s="1204"/>
      <c r="C42" s="1205"/>
      <c r="D42" s="85"/>
      <c r="E42" s="1210" t="s">
        <v>26</v>
      </c>
      <c r="F42" s="1210"/>
      <c r="G42" s="1210"/>
      <c r="H42" s="1211"/>
      <c r="I42" s="86">
        <v>702</v>
      </c>
      <c r="J42" s="87">
        <v>556</v>
      </c>
      <c r="K42" s="87">
        <v>427</v>
      </c>
      <c r="L42" s="87">
        <v>295</v>
      </c>
      <c r="M42" s="88">
        <v>160</v>
      </c>
    </row>
    <row r="43" spans="2:13" ht="27.75" customHeight="1">
      <c r="B43" s="1204"/>
      <c r="C43" s="1205"/>
      <c r="D43" s="85"/>
      <c r="E43" s="1210" t="s">
        <v>27</v>
      </c>
      <c r="F43" s="1210"/>
      <c r="G43" s="1210"/>
      <c r="H43" s="1211"/>
      <c r="I43" s="86">
        <v>9824</v>
      </c>
      <c r="J43" s="87">
        <v>9354</v>
      </c>
      <c r="K43" s="87">
        <v>9144</v>
      </c>
      <c r="L43" s="87">
        <v>9075</v>
      </c>
      <c r="M43" s="88">
        <v>8959</v>
      </c>
    </row>
    <row r="44" spans="2:13" ht="27.75" customHeight="1">
      <c r="B44" s="1204"/>
      <c r="C44" s="1205"/>
      <c r="D44" s="85"/>
      <c r="E44" s="1210" t="s">
        <v>28</v>
      </c>
      <c r="F44" s="1210"/>
      <c r="G44" s="1210"/>
      <c r="H44" s="1211"/>
      <c r="I44" s="86">
        <v>290</v>
      </c>
      <c r="J44" s="87">
        <v>245</v>
      </c>
      <c r="K44" s="87">
        <v>199</v>
      </c>
      <c r="L44" s="87">
        <v>154</v>
      </c>
      <c r="M44" s="88">
        <v>88</v>
      </c>
    </row>
    <row r="45" spans="2:13" ht="27.75" customHeight="1">
      <c r="B45" s="1204"/>
      <c r="C45" s="1205"/>
      <c r="D45" s="85"/>
      <c r="E45" s="1210" t="s">
        <v>29</v>
      </c>
      <c r="F45" s="1210"/>
      <c r="G45" s="1210"/>
      <c r="H45" s="1211"/>
      <c r="I45" s="86">
        <v>2336</v>
      </c>
      <c r="J45" s="87">
        <v>2195</v>
      </c>
      <c r="K45" s="87">
        <v>2136</v>
      </c>
      <c r="L45" s="87">
        <v>1815</v>
      </c>
      <c r="M45" s="88">
        <v>1826</v>
      </c>
    </row>
    <row r="46" spans="2:13" ht="27.75" customHeight="1">
      <c r="B46" s="1204"/>
      <c r="C46" s="1205"/>
      <c r="D46" s="89"/>
      <c r="E46" s="1210" t="s">
        <v>30</v>
      </c>
      <c r="F46" s="1210"/>
      <c r="G46" s="1210"/>
      <c r="H46" s="1211"/>
      <c r="I46" s="86">
        <v>314</v>
      </c>
      <c r="J46" s="87">
        <v>447</v>
      </c>
      <c r="K46" s="87">
        <v>564</v>
      </c>
      <c r="L46" s="87">
        <v>538</v>
      </c>
      <c r="M46" s="88">
        <v>347</v>
      </c>
    </row>
    <row r="47" spans="2:13" ht="27.75" customHeight="1">
      <c r="B47" s="1204"/>
      <c r="C47" s="1205"/>
      <c r="D47" s="90"/>
      <c r="E47" s="1212" t="s">
        <v>31</v>
      </c>
      <c r="F47" s="1213"/>
      <c r="G47" s="1213"/>
      <c r="H47" s="1214"/>
      <c r="I47" s="86" t="s">
        <v>477</v>
      </c>
      <c r="J47" s="87" t="s">
        <v>477</v>
      </c>
      <c r="K47" s="87" t="s">
        <v>477</v>
      </c>
      <c r="L47" s="87" t="s">
        <v>477</v>
      </c>
      <c r="M47" s="88" t="s">
        <v>477</v>
      </c>
    </row>
    <row r="48" spans="2:13" ht="27.75" customHeight="1">
      <c r="B48" s="1204"/>
      <c r="C48" s="1205"/>
      <c r="D48" s="85"/>
      <c r="E48" s="1210" t="s">
        <v>32</v>
      </c>
      <c r="F48" s="1210"/>
      <c r="G48" s="1210"/>
      <c r="H48" s="1211"/>
      <c r="I48" s="86" t="s">
        <v>477</v>
      </c>
      <c r="J48" s="87" t="s">
        <v>477</v>
      </c>
      <c r="K48" s="87" t="s">
        <v>477</v>
      </c>
      <c r="L48" s="87" t="s">
        <v>477</v>
      </c>
      <c r="M48" s="88" t="s">
        <v>477</v>
      </c>
    </row>
    <row r="49" spans="2:13" ht="27.75" customHeight="1">
      <c r="B49" s="1206"/>
      <c r="C49" s="1207"/>
      <c r="D49" s="85"/>
      <c r="E49" s="1210" t="s">
        <v>33</v>
      </c>
      <c r="F49" s="1210"/>
      <c r="G49" s="1210"/>
      <c r="H49" s="1211"/>
      <c r="I49" s="86" t="s">
        <v>477</v>
      </c>
      <c r="J49" s="87" t="s">
        <v>477</v>
      </c>
      <c r="K49" s="87" t="s">
        <v>477</v>
      </c>
      <c r="L49" s="87" t="s">
        <v>477</v>
      </c>
      <c r="M49" s="88" t="s">
        <v>477</v>
      </c>
    </row>
    <row r="50" spans="2:13" ht="27.75" customHeight="1">
      <c r="B50" s="1215" t="s">
        <v>34</v>
      </c>
      <c r="C50" s="1216"/>
      <c r="D50" s="91"/>
      <c r="E50" s="1210" t="s">
        <v>35</v>
      </c>
      <c r="F50" s="1210"/>
      <c r="G50" s="1210"/>
      <c r="H50" s="1211"/>
      <c r="I50" s="86">
        <v>2969</v>
      </c>
      <c r="J50" s="87">
        <v>3153</v>
      </c>
      <c r="K50" s="87">
        <v>3224</v>
      </c>
      <c r="L50" s="87">
        <v>3049</v>
      </c>
      <c r="M50" s="88">
        <v>2763</v>
      </c>
    </row>
    <row r="51" spans="2:13" ht="27.75" customHeight="1">
      <c r="B51" s="1204"/>
      <c r="C51" s="1205"/>
      <c r="D51" s="85"/>
      <c r="E51" s="1210" t="s">
        <v>36</v>
      </c>
      <c r="F51" s="1210"/>
      <c r="G51" s="1210"/>
      <c r="H51" s="1211"/>
      <c r="I51" s="86">
        <v>1758</v>
      </c>
      <c r="J51" s="87">
        <v>1639</v>
      </c>
      <c r="K51" s="87">
        <v>1494</v>
      </c>
      <c r="L51" s="87">
        <v>1357</v>
      </c>
      <c r="M51" s="88">
        <v>1346</v>
      </c>
    </row>
    <row r="52" spans="2:13" ht="27.75" customHeight="1">
      <c r="B52" s="1206"/>
      <c r="C52" s="1207"/>
      <c r="D52" s="85"/>
      <c r="E52" s="1210" t="s">
        <v>37</v>
      </c>
      <c r="F52" s="1210"/>
      <c r="G52" s="1210"/>
      <c r="H52" s="1211"/>
      <c r="I52" s="86">
        <v>16658</v>
      </c>
      <c r="J52" s="87">
        <v>16135</v>
      </c>
      <c r="K52" s="87">
        <v>16391</v>
      </c>
      <c r="L52" s="87">
        <v>16559</v>
      </c>
      <c r="M52" s="88">
        <v>17330</v>
      </c>
    </row>
    <row r="53" spans="2:13" ht="27.75" customHeight="1" thickBot="1">
      <c r="B53" s="1217" t="s">
        <v>38</v>
      </c>
      <c r="C53" s="1218"/>
      <c r="D53" s="92"/>
      <c r="E53" s="1219" t="s">
        <v>39</v>
      </c>
      <c r="F53" s="1219"/>
      <c r="G53" s="1219"/>
      <c r="H53" s="1220"/>
      <c r="I53" s="93">
        <v>9560</v>
      </c>
      <c r="J53" s="94">
        <v>8671</v>
      </c>
      <c r="K53" s="94">
        <v>8245</v>
      </c>
      <c r="L53" s="94">
        <v>9560</v>
      </c>
      <c r="M53" s="95">
        <v>9081</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election activeCell="G65" sqref="G65:O69"/>
    </sheetView>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549</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549</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550</v>
      </c>
      <c r="C41" s="248"/>
      <c r="D41" s="248"/>
      <c r="E41" s="248"/>
      <c r="F41" s="248"/>
      <c r="G41" s="248"/>
      <c r="H41" s="248"/>
      <c r="I41" s="248"/>
      <c r="J41" s="248"/>
      <c r="K41" s="248"/>
      <c r="L41" s="248"/>
      <c r="M41" s="248"/>
      <c r="N41" s="248"/>
      <c r="O41" s="248"/>
      <c r="P41" s="249"/>
    </row>
    <row r="42" spans="2:17">
      <c r="B42" s="250"/>
      <c r="C42" s="246"/>
      <c r="D42" s="246"/>
      <c r="E42" s="246"/>
      <c r="F42" s="246"/>
      <c r="G42" s="353" t="s">
        <v>551</v>
      </c>
      <c r="I42" s="354"/>
      <c r="J42" s="354"/>
      <c r="K42" s="354"/>
      <c r="L42" s="246"/>
      <c r="M42" s="246"/>
      <c r="N42" s="246"/>
      <c r="O42" s="246"/>
    </row>
    <row r="43" spans="2:17">
      <c r="B43" s="250"/>
      <c r="C43" s="246"/>
      <c r="D43" s="246"/>
      <c r="E43" s="246"/>
      <c r="F43" s="246"/>
      <c r="G43" s="1221"/>
      <c r="H43" s="1222"/>
      <c r="I43" s="1222"/>
      <c r="J43" s="1222"/>
      <c r="K43" s="1222"/>
      <c r="L43" s="1222"/>
      <c r="M43" s="1222"/>
      <c r="N43" s="1222"/>
      <c r="O43" s="1223"/>
    </row>
    <row r="44" spans="2:17">
      <c r="B44" s="250"/>
      <c r="C44" s="246"/>
      <c r="D44" s="246"/>
      <c r="E44" s="246"/>
      <c r="F44" s="246"/>
      <c r="G44" s="1224"/>
      <c r="H44" s="1225"/>
      <c r="I44" s="1225"/>
      <c r="J44" s="1225"/>
      <c r="K44" s="1225"/>
      <c r="L44" s="1225"/>
      <c r="M44" s="1225"/>
      <c r="N44" s="1225"/>
      <c r="O44" s="1226"/>
    </row>
    <row r="45" spans="2:17">
      <c r="B45" s="250"/>
      <c r="C45" s="246"/>
      <c r="D45" s="246"/>
      <c r="E45" s="246"/>
      <c r="F45" s="246"/>
      <c r="G45" s="1224"/>
      <c r="H45" s="1225"/>
      <c r="I45" s="1225"/>
      <c r="J45" s="1225"/>
      <c r="K45" s="1225"/>
      <c r="L45" s="1225"/>
      <c r="M45" s="1225"/>
      <c r="N45" s="1225"/>
      <c r="O45" s="1226"/>
    </row>
    <row r="46" spans="2:17">
      <c r="B46" s="250"/>
      <c r="C46" s="246"/>
      <c r="D46" s="246"/>
      <c r="E46" s="246"/>
      <c r="F46" s="246"/>
      <c r="G46" s="1224"/>
      <c r="H46" s="1225"/>
      <c r="I46" s="1225"/>
      <c r="J46" s="1225"/>
      <c r="K46" s="1225"/>
      <c r="L46" s="1225"/>
      <c r="M46" s="1225"/>
      <c r="N46" s="1225"/>
      <c r="O46" s="1226"/>
    </row>
    <row r="47" spans="2:17">
      <c r="B47" s="250"/>
      <c r="C47" s="246"/>
      <c r="D47" s="246"/>
      <c r="E47" s="246"/>
      <c r="F47" s="246"/>
      <c r="G47" s="1227"/>
      <c r="H47" s="1228"/>
      <c r="I47" s="1228"/>
      <c r="J47" s="1228"/>
      <c r="K47" s="1228"/>
      <c r="L47" s="1228"/>
      <c r="M47" s="1228"/>
      <c r="N47" s="1228"/>
      <c r="O47" s="1229"/>
    </row>
    <row r="48" spans="2:17">
      <c r="B48" s="250"/>
      <c r="C48" s="246"/>
      <c r="D48" s="246"/>
      <c r="E48" s="246"/>
      <c r="F48" s="246"/>
      <c r="G48" s="246"/>
      <c r="H48" s="355"/>
      <c r="I48" s="355"/>
      <c r="J48" s="355"/>
    </row>
    <row r="49" spans="1:17">
      <c r="B49" s="250"/>
      <c r="C49" s="246"/>
      <c r="D49" s="246"/>
      <c r="E49" s="246"/>
      <c r="F49" s="246"/>
      <c r="G49" s="245" t="s">
        <v>552</v>
      </c>
    </row>
    <row r="50" spans="1:17">
      <c r="B50" s="250"/>
      <c r="C50" s="246"/>
      <c r="D50" s="246"/>
      <c r="E50" s="246"/>
      <c r="F50" s="246"/>
      <c r="G50" s="1230"/>
      <c r="H50" s="1231"/>
      <c r="I50" s="1231"/>
      <c r="J50" s="1232"/>
      <c r="K50" s="356" t="s">
        <v>517</v>
      </c>
      <c r="L50" s="356" t="s">
        <v>518</v>
      </c>
      <c r="M50" s="356" t="s">
        <v>519</v>
      </c>
      <c r="N50" s="356" t="s">
        <v>520</v>
      </c>
      <c r="O50" s="356" t="s">
        <v>521</v>
      </c>
    </row>
    <row r="51" spans="1:17">
      <c r="B51" s="250"/>
      <c r="C51" s="246"/>
      <c r="D51" s="246"/>
      <c r="E51" s="246"/>
      <c r="F51" s="246"/>
      <c r="G51" s="1233" t="s">
        <v>553</v>
      </c>
      <c r="H51" s="1234"/>
      <c r="I51" s="1239" t="s">
        <v>554</v>
      </c>
      <c r="J51" s="1239"/>
      <c r="K51" s="1241"/>
      <c r="L51" s="1241"/>
      <c r="M51" s="1241"/>
      <c r="N51" s="1241"/>
      <c r="O51" s="1241"/>
    </row>
    <row r="52" spans="1:17">
      <c r="B52" s="250"/>
      <c r="C52" s="246"/>
      <c r="D52" s="246"/>
      <c r="E52" s="246"/>
      <c r="F52" s="246"/>
      <c r="G52" s="1235"/>
      <c r="H52" s="1236"/>
      <c r="I52" s="1240"/>
      <c r="J52" s="1240"/>
      <c r="K52" s="1242"/>
      <c r="L52" s="1242"/>
      <c r="M52" s="1242"/>
      <c r="N52" s="1242"/>
      <c r="O52" s="1242"/>
    </row>
    <row r="53" spans="1:17">
      <c r="A53" s="357"/>
      <c r="B53" s="250"/>
      <c r="C53" s="246"/>
      <c r="D53" s="246"/>
      <c r="E53" s="246"/>
      <c r="F53" s="246"/>
      <c r="G53" s="1235"/>
      <c r="H53" s="1236"/>
      <c r="I53" s="1243" t="s">
        <v>555</v>
      </c>
      <c r="J53" s="1243"/>
      <c r="K53" s="1250"/>
      <c r="L53" s="1250"/>
      <c r="M53" s="1250"/>
      <c r="N53" s="1250"/>
      <c r="O53" s="1250"/>
    </row>
    <row r="54" spans="1:17">
      <c r="A54" s="357"/>
      <c r="B54" s="250"/>
      <c r="C54" s="246"/>
      <c r="D54" s="246"/>
      <c r="E54" s="246"/>
      <c r="F54" s="246"/>
      <c r="G54" s="1237"/>
      <c r="H54" s="1238"/>
      <c r="I54" s="1243"/>
      <c r="J54" s="1243"/>
      <c r="K54" s="1251"/>
      <c r="L54" s="1251"/>
      <c r="M54" s="1251"/>
      <c r="N54" s="1251"/>
      <c r="O54" s="1251"/>
    </row>
    <row r="55" spans="1:17">
      <c r="A55" s="357"/>
      <c r="B55" s="250"/>
      <c r="C55" s="246"/>
      <c r="D55" s="246"/>
      <c r="E55" s="246"/>
      <c r="F55" s="246"/>
      <c r="G55" s="1244" t="s">
        <v>556</v>
      </c>
      <c r="H55" s="1245"/>
      <c r="I55" s="1243" t="s">
        <v>554</v>
      </c>
      <c r="J55" s="1243"/>
      <c r="K55" s="1241"/>
      <c r="L55" s="1241"/>
      <c r="M55" s="1241"/>
      <c r="N55" s="1241"/>
      <c r="O55" s="1241"/>
    </row>
    <row r="56" spans="1:17">
      <c r="A56" s="357"/>
      <c r="B56" s="250"/>
      <c r="C56" s="246"/>
      <c r="D56" s="246"/>
      <c r="E56" s="246"/>
      <c r="F56" s="246"/>
      <c r="G56" s="1246"/>
      <c r="H56" s="1247"/>
      <c r="I56" s="1243"/>
      <c r="J56" s="1243"/>
      <c r="K56" s="1242"/>
      <c r="L56" s="1242"/>
      <c r="M56" s="1242"/>
      <c r="N56" s="1242"/>
      <c r="O56" s="1242"/>
    </row>
    <row r="57" spans="1:17" s="357" customFormat="1">
      <c r="B57" s="358"/>
      <c r="C57" s="354"/>
      <c r="D57" s="354"/>
      <c r="E57" s="354"/>
      <c r="F57" s="354"/>
      <c r="G57" s="1246"/>
      <c r="H57" s="1247"/>
      <c r="I57" s="1252" t="s">
        <v>555</v>
      </c>
      <c r="J57" s="1252"/>
      <c r="K57" s="1250"/>
      <c r="L57" s="1250"/>
      <c r="M57" s="1250"/>
      <c r="N57" s="1250"/>
      <c r="O57" s="1250"/>
      <c r="P57" s="359"/>
      <c r="Q57" s="358"/>
    </row>
    <row r="58" spans="1:17" s="357" customFormat="1">
      <c r="A58" s="245"/>
      <c r="B58" s="358"/>
      <c r="C58" s="354"/>
      <c r="D58" s="354"/>
      <c r="E58" s="354"/>
      <c r="F58" s="354"/>
      <c r="G58" s="1248"/>
      <c r="H58" s="1249"/>
      <c r="I58" s="1252"/>
      <c r="J58" s="1252"/>
      <c r="K58" s="1251"/>
      <c r="L58" s="1251"/>
      <c r="M58" s="1251"/>
      <c r="N58" s="1251"/>
      <c r="O58" s="1251"/>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557</v>
      </c>
      <c r="C63" s="246"/>
      <c r="D63" s="246"/>
      <c r="E63" s="246"/>
      <c r="F63" s="246"/>
      <c r="G63" s="246"/>
      <c r="H63" s="246"/>
      <c r="I63" s="246"/>
      <c r="J63" s="246"/>
      <c r="K63" s="246"/>
      <c r="L63" s="246"/>
      <c r="M63" s="246"/>
      <c r="N63" s="246"/>
      <c r="O63" s="246"/>
    </row>
    <row r="64" spans="1:17">
      <c r="B64" s="250"/>
      <c r="C64" s="246"/>
      <c r="D64" s="246"/>
      <c r="E64" s="246"/>
      <c r="F64" s="246"/>
      <c r="G64" s="353" t="s">
        <v>551</v>
      </c>
      <c r="I64" s="354"/>
      <c r="J64" s="354"/>
      <c r="K64" s="354"/>
      <c r="L64" s="246"/>
      <c r="M64" s="246"/>
      <c r="N64" s="246"/>
      <c r="O64" s="246"/>
    </row>
    <row r="65" spans="2:30">
      <c r="B65" s="250"/>
      <c r="C65" s="246"/>
      <c r="D65" s="246"/>
      <c r="E65" s="246"/>
      <c r="F65" s="246"/>
      <c r="G65" s="1221" t="s">
        <v>558</v>
      </c>
      <c r="H65" s="1222"/>
      <c r="I65" s="1222"/>
      <c r="J65" s="1222"/>
      <c r="K65" s="1222"/>
      <c r="L65" s="1222"/>
      <c r="M65" s="1222"/>
      <c r="N65" s="1222"/>
      <c r="O65" s="1223"/>
    </row>
    <row r="66" spans="2:30">
      <c r="B66" s="250"/>
      <c r="C66" s="246"/>
      <c r="D66" s="246"/>
      <c r="E66" s="246"/>
      <c r="F66" s="246"/>
      <c r="G66" s="1224"/>
      <c r="H66" s="1225"/>
      <c r="I66" s="1225"/>
      <c r="J66" s="1225"/>
      <c r="K66" s="1225"/>
      <c r="L66" s="1225"/>
      <c r="M66" s="1225"/>
      <c r="N66" s="1225"/>
      <c r="O66" s="1226"/>
    </row>
    <row r="67" spans="2:30">
      <c r="B67" s="250"/>
      <c r="C67" s="246"/>
      <c r="D67" s="246"/>
      <c r="E67" s="246"/>
      <c r="F67" s="246"/>
      <c r="G67" s="1224"/>
      <c r="H67" s="1225"/>
      <c r="I67" s="1225"/>
      <c r="J67" s="1225"/>
      <c r="K67" s="1225"/>
      <c r="L67" s="1225"/>
      <c r="M67" s="1225"/>
      <c r="N67" s="1225"/>
      <c r="O67" s="1226"/>
    </row>
    <row r="68" spans="2:30">
      <c r="B68" s="250"/>
      <c r="C68" s="246"/>
      <c r="D68" s="246"/>
      <c r="E68" s="246"/>
      <c r="F68" s="246"/>
      <c r="G68" s="1224"/>
      <c r="H68" s="1225"/>
      <c r="I68" s="1225"/>
      <c r="J68" s="1225"/>
      <c r="K68" s="1225"/>
      <c r="L68" s="1225"/>
      <c r="M68" s="1225"/>
      <c r="N68" s="1225"/>
      <c r="O68" s="1226"/>
    </row>
    <row r="69" spans="2:30">
      <c r="B69" s="250"/>
      <c r="C69" s="246"/>
      <c r="D69" s="246"/>
      <c r="E69" s="246"/>
      <c r="F69" s="246"/>
      <c r="G69" s="1227"/>
      <c r="H69" s="1228"/>
      <c r="I69" s="1228"/>
      <c r="J69" s="1228"/>
      <c r="K69" s="1228"/>
      <c r="L69" s="1228"/>
      <c r="M69" s="1228"/>
      <c r="N69" s="1228"/>
      <c r="O69" s="1229"/>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559</v>
      </c>
      <c r="I71" s="370"/>
      <c r="J71" s="366"/>
      <c r="K71" s="366"/>
      <c r="L71" s="367"/>
      <c r="M71" s="366"/>
      <c r="N71" s="367"/>
      <c r="O71" s="368"/>
    </row>
    <row r="72" spans="2:30">
      <c r="B72" s="250"/>
      <c r="C72" s="246"/>
      <c r="D72" s="246"/>
      <c r="E72" s="246"/>
      <c r="F72" s="246"/>
      <c r="G72" s="1230"/>
      <c r="H72" s="1231"/>
      <c r="I72" s="1231"/>
      <c r="J72" s="1232"/>
      <c r="K72" s="356" t="s">
        <v>517</v>
      </c>
      <c r="L72" s="356" t="s">
        <v>518</v>
      </c>
      <c r="M72" s="356" t="s">
        <v>519</v>
      </c>
      <c r="N72" s="356" t="s">
        <v>520</v>
      </c>
      <c r="O72" s="356" t="s">
        <v>521</v>
      </c>
    </row>
    <row r="73" spans="2:30">
      <c r="B73" s="250"/>
      <c r="C73" s="246"/>
      <c r="D73" s="246"/>
      <c r="E73" s="246"/>
      <c r="F73" s="246"/>
      <c r="G73" s="1233" t="s">
        <v>553</v>
      </c>
      <c r="H73" s="1234"/>
      <c r="I73" s="1239" t="s">
        <v>554</v>
      </c>
      <c r="J73" s="1239"/>
      <c r="K73" s="1253">
        <v>118.6</v>
      </c>
      <c r="L73" s="1253">
        <v>107.5</v>
      </c>
      <c r="M73" s="1242">
        <v>104.2</v>
      </c>
      <c r="N73" s="1242">
        <v>119</v>
      </c>
      <c r="O73" s="1242">
        <v>115</v>
      </c>
      <c r="S73" s="245">
        <v>9.9</v>
      </c>
    </row>
    <row r="74" spans="2:30">
      <c r="B74" s="250"/>
      <c r="C74" s="246"/>
      <c r="D74" s="246"/>
      <c r="E74" s="246"/>
      <c r="F74" s="246"/>
      <c r="G74" s="1235"/>
      <c r="H74" s="1236"/>
      <c r="I74" s="1240"/>
      <c r="J74" s="1240"/>
      <c r="K74" s="1253"/>
      <c r="L74" s="1253"/>
      <c r="M74" s="1242"/>
      <c r="N74" s="1242"/>
      <c r="O74" s="1242"/>
    </row>
    <row r="75" spans="2:30">
      <c r="B75" s="250"/>
      <c r="C75" s="246"/>
      <c r="D75" s="246"/>
      <c r="E75" s="246"/>
      <c r="F75" s="246"/>
      <c r="G75" s="1235"/>
      <c r="H75" s="1236"/>
      <c r="I75" s="1243" t="s">
        <v>560</v>
      </c>
      <c r="J75" s="1243"/>
      <c r="K75" s="1254">
        <v>17.8</v>
      </c>
      <c r="L75" s="1254">
        <v>16.100000000000001</v>
      </c>
      <c r="M75" s="1254">
        <v>14.3</v>
      </c>
      <c r="N75" s="1254">
        <v>13.3</v>
      </c>
      <c r="O75" s="1254">
        <v>12.7</v>
      </c>
      <c r="U75" s="245">
        <v>81.2</v>
      </c>
      <c r="W75" s="245">
        <v>87.2</v>
      </c>
      <c r="Y75" s="245">
        <v>99.8</v>
      </c>
      <c r="AA75" s="245">
        <v>109.5</v>
      </c>
      <c r="AC75" s="245">
        <v>115.2</v>
      </c>
    </row>
    <row r="76" spans="2:30">
      <c r="B76" s="250"/>
      <c r="C76" s="246"/>
      <c r="D76" s="246"/>
      <c r="E76" s="246"/>
      <c r="F76" s="246"/>
      <c r="G76" s="1237"/>
      <c r="H76" s="1238"/>
      <c r="I76" s="1243"/>
      <c r="J76" s="1243"/>
      <c r="K76" s="1251"/>
      <c r="L76" s="1251"/>
      <c r="M76" s="1251"/>
      <c r="N76" s="1251"/>
      <c r="O76" s="1251"/>
    </row>
    <row r="77" spans="2:30">
      <c r="B77" s="250"/>
      <c r="C77" s="246"/>
      <c r="D77" s="246"/>
      <c r="E77" s="246"/>
      <c r="F77" s="246"/>
      <c r="G77" s="1244" t="s">
        <v>556</v>
      </c>
      <c r="H77" s="1245"/>
      <c r="I77" s="1243" t="s">
        <v>554</v>
      </c>
      <c r="J77" s="1243"/>
      <c r="K77" s="1253">
        <v>59.7</v>
      </c>
      <c r="L77" s="1253">
        <v>51.9</v>
      </c>
      <c r="M77" s="1242">
        <v>46.9</v>
      </c>
      <c r="N77" s="1242">
        <v>44.6</v>
      </c>
      <c r="O77" s="1242">
        <v>21</v>
      </c>
      <c r="R77" s="245">
        <v>12.3</v>
      </c>
      <c r="T77" s="245">
        <v>11.1</v>
      </c>
    </row>
    <row r="78" spans="2:30">
      <c r="B78" s="250"/>
      <c r="C78" s="246"/>
      <c r="D78" s="246"/>
      <c r="E78" s="246"/>
      <c r="F78" s="246"/>
      <c r="G78" s="1246"/>
      <c r="H78" s="1247"/>
      <c r="I78" s="1243"/>
      <c r="J78" s="1243"/>
      <c r="K78" s="1253"/>
      <c r="L78" s="1253"/>
      <c r="M78" s="1242"/>
      <c r="N78" s="1242"/>
      <c r="O78" s="1242"/>
    </row>
    <row r="79" spans="2:30">
      <c r="B79" s="250"/>
      <c r="C79" s="246"/>
      <c r="D79" s="246"/>
      <c r="E79" s="246"/>
      <c r="F79" s="246"/>
      <c r="G79" s="1246"/>
      <c r="H79" s="1247"/>
      <c r="I79" s="1255" t="s">
        <v>560</v>
      </c>
      <c r="J79" s="1252"/>
      <c r="K79" s="1256">
        <v>12.7</v>
      </c>
      <c r="L79" s="1256">
        <v>11.7</v>
      </c>
      <c r="M79" s="1256">
        <v>10.4</v>
      </c>
      <c r="N79" s="1256">
        <v>9.9</v>
      </c>
      <c r="O79" s="1256">
        <v>6.8</v>
      </c>
      <c r="V79" s="245">
        <v>53.5</v>
      </c>
      <c r="X79" s="245">
        <v>48.2</v>
      </c>
      <c r="Z79" s="245">
        <v>34.200000000000003</v>
      </c>
      <c r="AB79" s="245">
        <v>30.3</v>
      </c>
      <c r="AD79" s="245">
        <v>28.9</v>
      </c>
    </row>
    <row r="80" spans="2:30">
      <c r="B80" s="250"/>
      <c r="C80" s="246"/>
      <c r="D80" s="246"/>
      <c r="E80" s="246"/>
      <c r="F80" s="246"/>
      <c r="G80" s="1248"/>
      <c r="H80" s="1249"/>
      <c r="I80" s="1252"/>
      <c r="J80" s="1252"/>
      <c r="K80" s="1256"/>
      <c r="L80" s="1256"/>
      <c r="M80" s="1256"/>
      <c r="N80" s="1256"/>
      <c r="O80" s="1256"/>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6"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100" zoomScaleNormal="100" zoomScaleSheetLayoutView="70" workbookViewId="0">
      <selection activeCell="G43" sqref="G43:O47"/>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82" zoomScale="60" zoomScaleNormal="60" zoomScaleSheetLayoutView="55" workbookViewId="0">
      <selection activeCell="G43" sqref="G43:O47"/>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41</v>
      </c>
      <c r="E2" s="111"/>
      <c r="F2" s="112" t="s">
        <v>516</v>
      </c>
      <c r="G2" s="113"/>
      <c r="H2" s="114"/>
    </row>
    <row r="3" spans="1:8">
      <c r="A3" s="110" t="s">
        <v>509</v>
      </c>
      <c r="B3" s="115"/>
      <c r="C3" s="116"/>
      <c r="D3" s="117">
        <v>68413</v>
      </c>
      <c r="E3" s="118"/>
      <c r="F3" s="119">
        <v>80577</v>
      </c>
      <c r="G3" s="120"/>
      <c r="H3" s="121"/>
    </row>
    <row r="4" spans="1:8">
      <c r="A4" s="122"/>
      <c r="B4" s="123"/>
      <c r="C4" s="124"/>
      <c r="D4" s="125">
        <v>30612</v>
      </c>
      <c r="E4" s="126"/>
      <c r="F4" s="127">
        <v>36629</v>
      </c>
      <c r="G4" s="128"/>
      <c r="H4" s="129"/>
    </row>
    <row r="5" spans="1:8">
      <c r="A5" s="110" t="s">
        <v>511</v>
      </c>
      <c r="B5" s="115"/>
      <c r="C5" s="116"/>
      <c r="D5" s="117">
        <v>104317</v>
      </c>
      <c r="E5" s="118"/>
      <c r="F5" s="119">
        <v>92698</v>
      </c>
      <c r="G5" s="120"/>
      <c r="H5" s="121"/>
    </row>
    <row r="6" spans="1:8">
      <c r="A6" s="122"/>
      <c r="B6" s="123"/>
      <c r="C6" s="124"/>
      <c r="D6" s="125">
        <v>34249</v>
      </c>
      <c r="E6" s="126"/>
      <c r="F6" s="127">
        <v>45144</v>
      </c>
      <c r="G6" s="128"/>
      <c r="H6" s="129"/>
    </row>
    <row r="7" spans="1:8">
      <c r="A7" s="110" t="s">
        <v>512</v>
      </c>
      <c r="B7" s="115"/>
      <c r="C7" s="116"/>
      <c r="D7" s="117">
        <v>82391</v>
      </c>
      <c r="E7" s="118"/>
      <c r="F7" s="119">
        <v>78556</v>
      </c>
      <c r="G7" s="120"/>
      <c r="H7" s="121"/>
    </row>
    <row r="8" spans="1:8">
      <c r="A8" s="122"/>
      <c r="B8" s="123"/>
      <c r="C8" s="124"/>
      <c r="D8" s="125">
        <v>40348</v>
      </c>
      <c r="E8" s="126"/>
      <c r="F8" s="127">
        <v>40810</v>
      </c>
      <c r="G8" s="128"/>
      <c r="H8" s="129"/>
    </row>
    <row r="9" spans="1:8">
      <c r="A9" s="110" t="s">
        <v>513</v>
      </c>
      <c r="B9" s="115"/>
      <c r="C9" s="116"/>
      <c r="D9" s="117">
        <v>142930</v>
      </c>
      <c r="E9" s="118"/>
      <c r="F9" s="119">
        <v>87924</v>
      </c>
      <c r="G9" s="120"/>
      <c r="H9" s="121"/>
    </row>
    <row r="10" spans="1:8">
      <c r="A10" s="122"/>
      <c r="B10" s="123"/>
      <c r="C10" s="124"/>
      <c r="D10" s="125">
        <v>39160</v>
      </c>
      <c r="E10" s="126"/>
      <c r="F10" s="127">
        <v>43482</v>
      </c>
      <c r="G10" s="128"/>
      <c r="H10" s="129"/>
    </row>
    <row r="11" spans="1:8">
      <c r="A11" s="110" t="s">
        <v>514</v>
      </c>
      <c r="B11" s="115"/>
      <c r="C11" s="116"/>
      <c r="D11" s="117">
        <v>123778</v>
      </c>
      <c r="E11" s="118"/>
      <c r="F11" s="119">
        <v>47738</v>
      </c>
      <c r="G11" s="120"/>
      <c r="H11" s="121"/>
    </row>
    <row r="12" spans="1:8">
      <c r="A12" s="122"/>
      <c r="B12" s="123"/>
      <c r="C12" s="130"/>
      <c r="D12" s="125">
        <v>64439</v>
      </c>
      <c r="E12" s="126"/>
      <c r="F12" s="127">
        <v>24937</v>
      </c>
      <c r="G12" s="128"/>
      <c r="H12" s="129"/>
    </row>
    <row r="13" spans="1:8">
      <c r="A13" s="110"/>
      <c r="B13" s="115"/>
      <c r="C13" s="131"/>
      <c r="D13" s="132">
        <v>104366</v>
      </c>
      <c r="E13" s="133"/>
      <c r="F13" s="134">
        <v>77499</v>
      </c>
      <c r="G13" s="135"/>
      <c r="H13" s="121"/>
    </row>
    <row r="14" spans="1:8">
      <c r="A14" s="122"/>
      <c r="B14" s="123"/>
      <c r="C14" s="124"/>
      <c r="D14" s="125">
        <v>41762</v>
      </c>
      <c r="E14" s="126"/>
      <c r="F14" s="127">
        <v>38200</v>
      </c>
      <c r="G14" s="128"/>
      <c r="H14" s="129"/>
    </row>
    <row r="17" spans="1:11">
      <c r="A17" s="106" t="s">
        <v>42</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43</v>
      </c>
      <c r="B19" s="136">
        <f>ROUND(VALUE(SUBSTITUTE(実質収支比率等に係る経年分析!F$48,"▲","-")),2)</f>
        <v>2.95</v>
      </c>
      <c r="C19" s="136">
        <f>ROUND(VALUE(SUBSTITUTE(実質収支比率等に係る経年分析!G$48,"▲","-")),2)</f>
        <v>3.63</v>
      </c>
      <c r="D19" s="136">
        <f>ROUND(VALUE(SUBSTITUTE(実質収支比率等に係る経年分析!H$48,"▲","-")),2)</f>
        <v>4.07</v>
      </c>
      <c r="E19" s="136">
        <f>ROUND(VALUE(SUBSTITUTE(実質収支比率等に係る経年分析!I$48,"▲","-")),2)</f>
        <v>3.27</v>
      </c>
      <c r="F19" s="136">
        <f>ROUND(VALUE(SUBSTITUTE(実質収支比率等に係る経年分析!J$48,"▲","-")),2)</f>
        <v>3.34</v>
      </c>
    </row>
    <row r="20" spans="1:11">
      <c r="A20" s="136" t="s">
        <v>44</v>
      </c>
      <c r="B20" s="136">
        <f>ROUND(VALUE(SUBSTITUTE(実質収支比率等に係る経年分析!F$47,"▲","-")),2)</f>
        <v>16.670000000000002</v>
      </c>
      <c r="C20" s="136">
        <f>ROUND(VALUE(SUBSTITUTE(実質収支比率等に係る経年分析!G$47,"▲","-")),2)</f>
        <v>17.16</v>
      </c>
      <c r="D20" s="136">
        <f>ROUND(VALUE(SUBSTITUTE(実質収支比率等に係る経年分析!H$47,"▲","-")),2)</f>
        <v>14.81</v>
      </c>
      <c r="E20" s="136">
        <f>ROUND(VALUE(SUBSTITUTE(実質収支比率等に係る経年分析!I$47,"▲","-")),2)</f>
        <v>16.739999999999998</v>
      </c>
      <c r="F20" s="136">
        <f>ROUND(VALUE(SUBSTITUTE(実質収支比率等に係る経年分析!J$47,"▲","-")),2)</f>
        <v>14.91</v>
      </c>
    </row>
    <row r="21" spans="1:11">
      <c r="A21" s="136" t="s">
        <v>45</v>
      </c>
      <c r="B21" s="136">
        <f>IF(ISNUMBER(VALUE(SUBSTITUTE(実質収支比率等に係る経年分析!F$49,"▲","-"))),ROUND(VALUE(SUBSTITUTE(実質収支比率等に係る経年分析!F$49,"▲","-")),2),NA())</f>
        <v>0.84</v>
      </c>
      <c r="C21" s="136">
        <f>IF(ISNUMBER(VALUE(SUBSTITUTE(実質収支比率等に係る経年分析!G$49,"▲","-"))),ROUND(VALUE(SUBSTITUTE(実質収支比率等に係る経年分析!G$49,"▲","-")),2),NA())</f>
        <v>2.15</v>
      </c>
      <c r="D21" s="136">
        <f>IF(ISNUMBER(VALUE(SUBSTITUTE(実質収支比率等に係る経年分析!H$49,"▲","-"))),ROUND(VALUE(SUBSTITUTE(実質収支比率等に係る経年分析!H$49,"▲","-")),2),NA())</f>
        <v>-2.23</v>
      </c>
      <c r="E21" s="136">
        <f>IF(ISNUMBER(VALUE(SUBSTITUTE(実質収支比率等に係る経年分析!I$49,"▲","-"))),ROUND(VALUE(SUBSTITUTE(実質収支比率等に係る経年分析!I$49,"▲","-")),2),NA())</f>
        <v>-0.75</v>
      </c>
      <c r="F21" s="136">
        <f>IF(ISNUMBER(VALUE(SUBSTITUTE(実質収支比率等に係る経年分析!J$49,"▲","-"))),ROUND(VALUE(SUBSTITUTE(実質収支比率等に係る経年分析!J$49,"▲","-")),2),NA())</f>
        <v>-1</v>
      </c>
    </row>
    <row r="24" spans="1:11">
      <c r="A24" s="106" t="s">
        <v>46</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47</v>
      </c>
      <c r="C26" s="137" t="s">
        <v>48</v>
      </c>
      <c r="D26" s="137" t="s">
        <v>47</v>
      </c>
      <c r="E26" s="137" t="s">
        <v>48</v>
      </c>
      <c r="F26" s="137" t="s">
        <v>47</v>
      </c>
      <c r="G26" s="137" t="s">
        <v>48</v>
      </c>
      <c r="H26" s="137" t="s">
        <v>47</v>
      </c>
      <c r="I26" s="137" t="s">
        <v>48</v>
      </c>
      <c r="J26" s="137" t="s">
        <v>47</v>
      </c>
      <c r="K26" s="137" t="s">
        <v>48</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0.01</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農業集落排水特別会計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0.01</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0.01</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0.01</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0.01</v>
      </c>
    </row>
    <row r="30" spans="1:11">
      <c r="A30" s="137" t="str">
        <f>IF(連結実質赤字比率に係る赤字・黒字の構成分析!C$40="",NA(),連結実質赤字比率に係る赤字・黒字の構成分析!C$40)</f>
        <v>個別排水処理特別会計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0.01</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0.01</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0.04</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0.01</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0.03</v>
      </c>
    </row>
    <row r="31" spans="1:11">
      <c r="A31" s="137" t="str">
        <f>IF(連結実質赤字比率に係る赤字・黒字の構成分析!C$39="",NA(),連結実質赤字比率に係る赤字・黒字の構成分析!C$39)</f>
        <v>簡易水道特別会計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0.09</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0.06</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0.1</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0.12</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7.0000000000000007E-2</v>
      </c>
    </row>
    <row r="32" spans="1:11">
      <c r="A32" s="137" t="str">
        <f>IF(連結実質赤字比率に係る赤字・黒字の構成分析!C$38="",NA(),連結実質赤字比率に係る赤字・黒字の構成分析!C$38)</f>
        <v>公共下水道特別会計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0.13</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7.0000000000000007E-2</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0.06</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0.13</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0.23</v>
      </c>
    </row>
    <row r="33" spans="1:16">
      <c r="A33" s="137" t="str">
        <f>IF(連結実質赤字比率に係る赤字・黒字の構成分析!C$37="",NA(),連結実質赤字比率に係る赤字・黒字の構成分析!C$37)</f>
        <v>国民健康保険特別会計</v>
      </c>
      <c r="B33" s="137">
        <f>IF(ROUND(VALUE(SUBSTITUTE(連結実質赤字比率に係る赤字・黒字の構成分析!F$37,"▲", "-")), 2) &lt; 0, ABS(ROUND(VALUE(SUBSTITUTE(連結実質赤字比率に係る赤字・黒字の構成分析!F$37,"▲", "-")), 2)), NA())</f>
        <v>0.27</v>
      </c>
      <c r="C33" s="137" t="e">
        <f>IF(ROUND(VALUE(SUBSTITUTE(連結実質赤字比率に係る赤字・黒字の構成分析!F$37,"▲", "-")), 2) &gt;= 0, ABS(ROUND(VALUE(SUBSTITUTE(連結実質赤字比率に係る赤字・黒字の構成分析!F$37,"▲", "-")), 2)), NA())</f>
        <v>#N/A</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0.65</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0.39</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0.42</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1.37</v>
      </c>
    </row>
    <row r="34" spans="1:16">
      <c r="A34" s="137" t="str">
        <f>IF(連結実質赤字比率に係る赤字・黒字の構成分析!C$36="",NA(),連結実質赤字比率に係る赤字・黒字の構成分析!C$36)</f>
        <v>介護保険特別会計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0.39</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0.49</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0.53</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1.03</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1.77</v>
      </c>
    </row>
    <row r="35" spans="1:16">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2.94</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3.63</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4.0599999999999996</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3.26</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3.34</v>
      </c>
    </row>
    <row r="36" spans="1:16">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11.5</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12.07</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11.29</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9.56</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7.34</v>
      </c>
    </row>
    <row r="39" spans="1:16">
      <c r="A39" s="106" t="s">
        <v>49</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c r="A42" s="138" t="s">
        <v>52</v>
      </c>
      <c r="B42" s="138"/>
      <c r="C42" s="138"/>
      <c r="D42" s="138">
        <f>'実質公債費比率（分子）の構造'!K$52</f>
        <v>1760</v>
      </c>
      <c r="E42" s="138"/>
      <c r="F42" s="138"/>
      <c r="G42" s="138">
        <f>'実質公債費比率（分子）の構造'!L$52</f>
        <v>1769</v>
      </c>
      <c r="H42" s="138"/>
      <c r="I42" s="138"/>
      <c r="J42" s="138">
        <f>'実質公債費比率（分子）の構造'!M$52</f>
        <v>1784</v>
      </c>
      <c r="K42" s="138"/>
      <c r="L42" s="138"/>
      <c r="M42" s="138">
        <f>'実質公債費比率（分子）の構造'!N$52</f>
        <v>1753</v>
      </c>
      <c r="N42" s="138"/>
      <c r="O42" s="138"/>
      <c r="P42" s="138">
        <f>'実質公債費比率（分子）の構造'!O$52</f>
        <v>1732</v>
      </c>
    </row>
    <row r="43" spans="1:16">
      <c r="A43" s="138" t="s">
        <v>53</v>
      </c>
      <c r="B43" s="138">
        <f>'実質公債費比率（分子）の構造'!K$51</f>
        <v>0</v>
      </c>
      <c r="C43" s="138"/>
      <c r="D43" s="138"/>
      <c r="E43" s="138">
        <f>'実質公債費比率（分子）の構造'!L$51</f>
        <v>0</v>
      </c>
      <c r="F43" s="138"/>
      <c r="G43" s="138"/>
      <c r="H43" s="138">
        <f>'実質公債費比率（分子）の構造'!M$51</f>
        <v>0</v>
      </c>
      <c r="I43" s="138"/>
      <c r="J43" s="138"/>
      <c r="K43" s="138">
        <f>'実質公債費比率（分子）の構造'!N$51</f>
        <v>0</v>
      </c>
      <c r="L43" s="138"/>
      <c r="M43" s="138"/>
      <c r="N43" s="138">
        <f>'実質公債費比率（分子）の構造'!O$51</f>
        <v>0</v>
      </c>
      <c r="O43" s="138"/>
      <c r="P43" s="138"/>
    </row>
    <row r="44" spans="1:16">
      <c r="A44" s="138" t="s">
        <v>54</v>
      </c>
      <c r="B44" s="138">
        <f>'実質公債費比率（分子）の構造'!K$50</f>
        <v>180</v>
      </c>
      <c r="C44" s="138"/>
      <c r="D44" s="138"/>
      <c r="E44" s="138">
        <f>'実質公債費比率（分子）の構造'!L$50</f>
        <v>175</v>
      </c>
      <c r="F44" s="138"/>
      <c r="G44" s="138"/>
      <c r="H44" s="138">
        <f>'実質公債費比率（分子）の構造'!M$50</f>
        <v>154</v>
      </c>
      <c r="I44" s="138"/>
      <c r="J44" s="138"/>
      <c r="K44" s="138">
        <f>'実質公債費比率（分子）の構造'!N$50</f>
        <v>153</v>
      </c>
      <c r="L44" s="138"/>
      <c r="M44" s="138"/>
      <c r="N44" s="138">
        <f>'実質公債費比率（分子）の構造'!O$50</f>
        <v>152</v>
      </c>
      <c r="O44" s="138"/>
      <c r="P44" s="138"/>
    </row>
    <row r="45" spans="1:16">
      <c r="A45" s="138" t="s">
        <v>55</v>
      </c>
      <c r="B45" s="138">
        <f>'実質公債費比率（分子）の構造'!K$49</f>
        <v>30</v>
      </c>
      <c r="C45" s="138"/>
      <c r="D45" s="138"/>
      <c r="E45" s="138">
        <f>'実質公債費比率（分子）の構造'!L$49</f>
        <v>33</v>
      </c>
      <c r="F45" s="138"/>
      <c r="G45" s="138"/>
      <c r="H45" s="138">
        <f>'実質公債費比率（分子）の構造'!M$49</f>
        <v>35</v>
      </c>
      <c r="I45" s="138"/>
      <c r="J45" s="138"/>
      <c r="K45" s="138">
        <f>'実質公債費比率（分子）の構造'!N$49</f>
        <v>35</v>
      </c>
      <c r="L45" s="138"/>
      <c r="M45" s="138"/>
      <c r="N45" s="138">
        <f>'実質公債費比率（分子）の構造'!O$49</f>
        <v>11</v>
      </c>
      <c r="O45" s="138"/>
      <c r="P45" s="138"/>
    </row>
    <row r="46" spans="1:16">
      <c r="A46" s="138" t="s">
        <v>56</v>
      </c>
      <c r="B46" s="138">
        <f>'実質公債費比率（分子）の構造'!K$48</f>
        <v>595</v>
      </c>
      <c r="C46" s="138"/>
      <c r="D46" s="138"/>
      <c r="E46" s="138">
        <f>'実質公債費比率（分子）の構造'!L$48</f>
        <v>576</v>
      </c>
      <c r="F46" s="138"/>
      <c r="G46" s="138"/>
      <c r="H46" s="138">
        <f>'実質公債費比率（分子）の構造'!M$48</f>
        <v>632</v>
      </c>
      <c r="I46" s="138"/>
      <c r="J46" s="138"/>
      <c r="K46" s="138">
        <f>'実質公債費比率（分子）の構造'!N$48</f>
        <v>676</v>
      </c>
      <c r="L46" s="138"/>
      <c r="M46" s="138"/>
      <c r="N46" s="138">
        <f>'実質公債費比率（分子）の構造'!O$48</f>
        <v>615</v>
      </c>
      <c r="O46" s="138"/>
      <c r="P46" s="138"/>
    </row>
    <row r="47" spans="1:16">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59</v>
      </c>
      <c r="B49" s="138">
        <f>'実質公債費比率（分子）の構造'!K$45</f>
        <v>2228</v>
      </c>
      <c r="C49" s="138"/>
      <c r="D49" s="138"/>
      <c r="E49" s="138">
        <f>'実質公債費比率（分子）の構造'!L$45</f>
        <v>2120</v>
      </c>
      <c r="F49" s="138"/>
      <c r="G49" s="138"/>
      <c r="H49" s="138">
        <f>'実質公債費比率（分子）の構造'!M$45</f>
        <v>1994</v>
      </c>
      <c r="I49" s="138"/>
      <c r="J49" s="138"/>
      <c r="K49" s="138">
        <f>'実質公債費比率（分子）の構造'!N$45</f>
        <v>1923</v>
      </c>
      <c r="L49" s="138"/>
      <c r="M49" s="138"/>
      <c r="N49" s="138">
        <f>'実質公債費比率（分子）の構造'!O$45</f>
        <v>1922</v>
      </c>
      <c r="O49" s="138"/>
      <c r="P49" s="138"/>
    </row>
    <row r="50" spans="1:16">
      <c r="A50" s="138" t="s">
        <v>60</v>
      </c>
      <c r="B50" s="138" t="e">
        <f>NA()</f>
        <v>#N/A</v>
      </c>
      <c r="C50" s="138">
        <f>IF(ISNUMBER('実質公債費比率（分子）の構造'!K$53),'実質公債費比率（分子）の構造'!K$53,NA())</f>
        <v>1273</v>
      </c>
      <c r="D50" s="138" t="e">
        <f>NA()</f>
        <v>#N/A</v>
      </c>
      <c r="E50" s="138" t="e">
        <f>NA()</f>
        <v>#N/A</v>
      </c>
      <c r="F50" s="138">
        <f>IF(ISNUMBER('実質公債費比率（分子）の構造'!L$53),'実質公債費比率（分子）の構造'!L$53,NA())</f>
        <v>1135</v>
      </c>
      <c r="G50" s="138" t="e">
        <f>NA()</f>
        <v>#N/A</v>
      </c>
      <c r="H50" s="138" t="e">
        <f>NA()</f>
        <v>#N/A</v>
      </c>
      <c r="I50" s="138">
        <f>IF(ISNUMBER('実質公債費比率（分子）の構造'!M$53),'実質公債費比率（分子）の構造'!M$53,NA())</f>
        <v>1031</v>
      </c>
      <c r="J50" s="138" t="e">
        <f>NA()</f>
        <v>#N/A</v>
      </c>
      <c r="K50" s="138" t="e">
        <f>NA()</f>
        <v>#N/A</v>
      </c>
      <c r="L50" s="138">
        <f>IF(ISNUMBER('実質公債費比率（分子）の構造'!N$53),'実質公債費比率（分子）の構造'!N$53,NA())</f>
        <v>1034</v>
      </c>
      <c r="M50" s="138" t="e">
        <f>NA()</f>
        <v>#N/A</v>
      </c>
      <c r="N50" s="138" t="e">
        <f>NA()</f>
        <v>#N/A</v>
      </c>
      <c r="O50" s="138">
        <f>IF(ISNUMBER('実質公債費比率（分子）の構造'!O$53),'実質公債費比率（分子）の構造'!O$53,NA())</f>
        <v>968</v>
      </c>
      <c r="P50" s="138" t="e">
        <f>NA()</f>
        <v>#N/A</v>
      </c>
    </row>
    <row r="53" spans="1:16">
      <c r="A53" s="106" t="s">
        <v>61</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c r="A56" s="137" t="s">
        <v>37</v>
      </c>
      <c r="B56" s="137"/>
      <c r="C56" s="137"/>
      <c r="D56" s="137">
        <f>'将来負担比率（分子）の構造'!I$52</f>
        <v>16658</v>
      </c>
      <c r="E56" s="137"/>
      <c r="F56" s="137"/>
      <c r="G56" s="137">
        <f>'将来負担比率（分子）の構造'!J$52</f>
        <v>16135</v>
      </c>
      <c r="H56" s="137"/>
      <c r="I56" s="137"/>
      <c r="J56" s="137">
        <f>'将来負担比率（分子）の構造'!K$52</f>
        <v>16391</v>
      </c>
      <c r="K56" s="137"/>
      <c r="L56" s="137"/>
      <c r="M56" s="137">
        <f>'将来負担比率（分子）の構造'!L$52</f>
        <v>16559</v>
      </c>
      <c r="N56" s="137"/>
      <c r="O56" s="137"/>
      <c r="P56" s="137">
        <f>'将来負担比率（分子）の構造'!M$52</f>
        <v>17330</v>
      </c>
    </row>
    <row r="57" spans="1:16">
      <c r="A57" s="137" t="s">
        <v>36</v>
      </c>
      <c r="B57" s="137"/>
      <c r="C57" s="137"/>
      <c r="D57" s="137">
        <f>'将来負担比率（分子）の構造'!I$51</f>
        <v>1758</v>
      </c>
      <c r="E57" s="137"/>
      <c r="F57" s="137"/>
      <c r="G57" s="137">
        <f>'将来負担比率（分子）の構造'!J$51</f>
        <v>1639</v>
      </c>
      <c r="H57" s="137"/>
      <c r="I57" s="137"/>
      <c r="J57" s="137">
        <f>'将来負担比率（分子）の構造'!K$51</f>
        <v>1494</v>
      </c>
      <c r="K57" s="137"/>
      <c r="L57" s="137"/>
      <c r="M57" s="137">
        <f>'将来負担比率（分子）の構造'!L$51</f>
        <v>1357</v>
      </c>
      <c r="N57" s="137"/>
      <c r="O57" s="137"/>
      <c r="P57" s="137">
        <f>'将来負担比率（分子）の構造'!M$51</f>
        <v>1346</v>
      </c>
    </row>
    <row r="58" spans="1:16">
      <c r="A58" s="137" t="s">
        <v>35</v>
      </c>
      <c r="B58" s="137"/>
      <c r="C58" s="137"/>
      <c r="D58" s="137">
        <f>'将来負担比率（分子）の構造'!I$50</f>
        <v>2969</v>
      </c>
      <c r="E58" s="137"/>
      <c r="F58" s="137"/>
      <c r="G58" s="137">
        <f>'将来負担比率（分子）の構造'!J$50</f>
        <v>3153</v>
      </c>
      <c r="H58" s="137"/>
      <c r="I58" s="137"/>
      <c r="J58" s="137">
        <f>'将来負担比率（分子）の構造'!K$50</f>
        <v>3224</v>
      </c>
      <c r="K58" s="137"/>
      <c r="L58" s="137"/>
      <c r="M58" s="137">
        <f>'将来負担比率（分子）の構造'!L$50</f>
        <v>3049</v>
      </c>
      <c r="N58" s="137"/>
      <c r="O58" s="137"/>
      <c r="P58" s="137">
        <f>'将来負担比率（分子）の構造'!M$50</f>
        <v>2763</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f>'将来負担比率（分子）の構造'!I$46</f>
        <v>314</v>
      </c>
      <c r="C61" s="137"/>
      <c r="D61" s="137"/>
      <c r="E61" s="137">
        <f>'将来負担比率（分子）の構造'!J$46</f>
        <v>447</v>
      </c>
      <c r="F61" s="137"/>
      <c r="G61" s="137"/>
      <c r="H61" s="137">
        <f>'将来負担比率（分子）の構造'!K$46</f>
        <v>564</v>
      </c>
      <c r="I61" s="137"/>
      <c r="J61" s="137"/>
      <c r="K61" s="137">
        <f>'将来負担比率（分子）の構造'!L$46</f>
        <v>538</v>
      </c>
      <c r="L61" s="137"/>
      <c r="M61" s="137"/>
      <c r="N61" s="137">
        <f>'将来負担比率（分子）の構造'!M$46</f>
        <v>347</v>
      </c>
      <c r="O61" s="137"/>
      <c r="P61" s="137"/>
    </row>
    <row r="62" spans="1:16">
      <c r="A62" s="137" t="s">
        <v>29</v>
      </c>
      <c r="B62" s="137">
        <f>'将来負担比率（分子）の構造'!I$45</f>
        <v>2336</v>
      </c>
      <c r="C62" s="137"/>
      <c r="D62" s="137"/>
      <c r="E62" s="137">
        <f>'将来負担比率（分子）の構造'!J$45</f>
        <v>2195</v>
      </c>
      <c r="F62" s="137"/>
      <c r="G62" s="137"/>
      <c r="H62" s="137">
        <f>'将来負担比率（分子）の構造'!K$45</f>
        <v>2136</v>
      </c>
      <c r="I62" s="137"/>
      <c r="J62" s="137"/>
      <c r="K62" s="137">
        <f>'将来負担比率（分子）の構造'!L$45</f>
        <v>1815</v>
      </c>
      <c r="L62" s="137"/>
      <c r="M62" s="137"/>
      <c r="N62" s="137">
        <f>'将来負担比率（分子）の構造'!M$45</f>
        <v>1826</v>
      </c>
      <c r="O62" s="137"/>
      <c r="P62" s="137"/>
    </row>
    <row r="63" spans="1:16">
      <c r="A63" s="137" t="s">
        <v>28</v>
      </c>
      <c r="B63" s="137">
        <f>'将来負担比率（分子）の構造'!I$44</f>
        <v>290</v>
      </c>
      <c r="C63" s="137"/>
      <c r="D63" s="137"/>
      <c r="E63" s="137">
        <f>'将来負担比率（分子）の構造'!J$44</f>
        <v>245</v>
      </c>
      <c r="F63" s="137"/>
      <c r="G63" s="137"/>
      <c r="H63" s="137">
        <f>'将来負担比率（分子）の構造'!K$44</f>
        <v>199</v>
      </c>
      <c r="I63" s="137"/>
      <c r="J63" s="137"/>
      <c r="K63" s="137">
        <f>'将来負担比率（分子）の構造'!L$44</f>
        <v>154</v>
      </c>
      <c r="L63" s="137"/>
      <c r="M63" s="137"/>
      <c r="N63" s="137">
        <f>'将来負担比率（分子）の構造'!M$44</f>
        <v>88</v>
      </c>
      <c r="O63" s="137"/>
      <c r="P63" s="137"/>
    </row>
    <row r="64" spans="1:16">
      <c r="A64" s="137" t="s">
        <v>27</v>
      </c>
      <c r="B64" s="137">
        <f>'将来負担比率（分子）の構造'!I$43</f>
        <v>9824</v>
      </c>
      <c r="C64" s="137"/>
      <c r="D64" s="137"/>
      <c r="E64" s="137">
        <f>'将来負担比率（分子）の構造'!J$43</f>
        <v>9354</v>
      </c>
      <c r="F64" s="137"/>
      <c r="G64" s="137"/>
      <c r="H64" s="137">
        <f>'将来負担比率（分子）の構造'!K$43</f>
        <v>9144</v>
      </c>
      <c r="I64" s="137"/>
      <c r="J64" s="137"/>
      <c r="K64" s="137">
        <f>'将来負担比率（分子）の構造'!L$43</f>
        <v>9075</v>
      </c>
      <c r="L64" s="137"/>
      <c r="M64" s="137"/>
      <c r="N64" s="137">
        <f>'将来負担比率（分子）の構造'!M$43</f>
        <v>8959</v>
      </c>
      <c r="O64" s="137"/>
      <c r="P64" s="137"/>
    </row>
    <row r="65" spans="1:16">
      <c r="A65" s="137" t="s">
        <v>26</v>
      </c>
      <c r="B65" s="137">
        <f>'将来負担比率（分子）の構造'!I$42</f>
        <v>702</v>
      </c>
      <c r="C65" s="137"/>
      <c r="D65" s="137"/>
      <c r="E65" s="137">
        <f>'将来負担比率（分子）の構造'!J$42</f>
        <v>556</v>
      </c>
      <c r="F65" s="137"/>
      <c r="G65" s="137"/>
      <c r="H65" s="137">
        <f>'将来負担比率（分子）の構造'!K$42</f>
        <v>427</v>
      </c>
      <c r="I65" s="137"/>
      <c r="J65" s="137"/>
      <c r="K65" s="137">
        <f>'将来負担比率（分子）の構造'!L$42</f>
        <v>295</v>
      </c>
      <c r="L65" s="137"/>
      <c r="M65" s="137"/>
      <c r="N65" s="137">
        <f>'将来負担比率（分子）の構造'!M$42</f>
        <v>160</v>
      </c>
      <c r="O65" s="137"/>
      <c r="P65" s="137"/>
    </row>
    <row r="66" spans="1:16">
      <c r="A66" s="137" t="s">
        <v>25</v>
      </c>
      <c r="B66" s="137">
        <f>'将来負担比率（分子）の構造'!I$41</f>
        <v>17480</v>
      </c>
      <c r="C66" s="137"/>
      <c r="D66" s="137"/>
      <c r="E66" s="137">
        <f>'将来負担比率（分子）の構造'!J$41</f>
        <v>16800</v>
      </c>
      <c r="F66" s="137"/>
      <c r="G66" s="137"/>
      <c r="H66" s="137">
        <f>'将来負担比率（分子）の構造'!K$41</f>
        <v>16883</v>
      </c>
      <c r="I66" s="137"/>
      <c r="J66" s="137"/>
      <c r="K66" s="137">
        <f>'将来負担比率（分子）の構造'!L$41</f>
        <v>18648</v>
      </c>
      <c r="L66" s="137"/>
      <c r="M66" s="137"/>
      <c r="N66" s="137">
        <f>'将来負担比率（分子）の構造'!M$41</f>
        <v>19140</v>
      </c>
      <c r="O66" s="137"/>
      <c r="P66" s="137"/>
    </row>
    <row r="67" spans="1:16">
      <c r="A67" s="137" t="s">
        <v>64</v>
      </c>
      <c r="B67" s="137" t="e">
        <f>NA()</f>
        <v>#N/A</v>
      </c>
      <c r="C67" s="137">
        <f>IF(ISNUMBER('将来負担比率（分子）の構造'!I$53), IF('将来負担比率（分子）の構造'!I$53 &lt; 0, 0, '将来負担比率（分子）の構造'!I$53), NA())</f>
        <v>9560</v>
      </c>
      <c r="D67" s="137" t="e">
        <f>NA()</f>
        <v>#N/A</v>
      </c>
      <c r="E67" s="137" t="e">
        <f>NA()</f>
        <v>#N/A</v>
      </c>
      <c r="F67" s="137">
        <f>IF(ISNUMBER('将来負担比率（分子）の構造'!J$53), IF('将来負担比率（分子）の構造'!J$53 &lt; 0, 0, '将来負担比率（分子）の構造'!J$53), NA())</f>
        <v>8671</v>
      </c>
      <c r="G67" s="137" t="e">
        <f>NA()</f>
        <v>#N/A</v>
      </c>
      <c r="H67" s="137" t="e">
        <f>NA()</f>
        <v>#N/A</v>
      </c>
      <c r="I67" s="137">
        <f>IF(ISNUMBER('将来負担比率（分子）の構造'!K$53), IF('将来負担比率（分子）の構造'!K$53 &lt; 0, 0, '将来負担比率（分子）の構造'!K$53), NA())</f>
        <v>8245</v>
      </c>
      <c r="J67" s="137" t="e">
        <f>NA()</f>
        <v>#N/A</v>
      </c>
      <c r="K67" s="137" t="e">
        <f>NA()</f>
        <v>#N/A</v>
      </c>
      <c r="L67" s="137">
        <f>IF(ISNUMBER('将来負担比率（分子）の構造'!L$53), IF('将来負担比率（分子）の構造'!L$53 &lt; 0, 0, '将来負担比率（分子）の構造'!L$53), NA())</f>
        <v>9560</v>
      </c>
      <c r="M67" s="137" t="e">
        <f>NA()</f>
        <v>#N/A</v>
      </c>
      <c r="N67" s="137" t="e">
        <f>NA()</f>
        <v>#N/A</v>
      </c>
      <c r="O67" s="137">
        <f>IF(ISNUMBER('将来負担比率（分子）の構造'!M$53), IF('将来負担比率（分子）の構造'!M$53 &lt; 0, 0, '将来負担比率（分子）の構造'!M$53), NA())</f>
        <v>9081</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193</v>
      </c>
      <c r="DI1" s="602"/>
      <c r="DJ1" s="602"/>
      <c r="DK1" s="602"/>
      <c r="DL1" s="602"/>
      <c r="DM1" s="602"/>
      <c r="DN1" s="603"/>
      <c r="DP1" s="601" t="s">
        <v>194</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c r="B2" s="180" t="s">
        <v>195</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04" t="s">
        <v>196</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197</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198</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c r="B4" s="604" t="s">
        <v>1</v>
      </c>
      <c r="C4" s="605"/>
      <c r="D4" s="605"/>
      <c r="E4" s="605"/>
      <c r="F4" s="605"/>
      <c r="G4" s="605"/>
      <c r="H4" s="605"/>
      <c r="I4" s="605"/>
      <c r="J4" s="605"/>
      <c r="K4" s="605"/>
      <c r="L4" s="605"/>
      <c r="M4" s="605"/>
      <c r="N4" s="605"/>
      <c r="O4" s="605"/>
      <c r="P4" s="605"/>
      <c r="Q4" s="606"/>
      <c r="R4" s="604" t="s">
        <v>199</v>
      </c>
      <c r="S4" s="605"/>
      <c r="T4" s="605"/>
      <c r="U4" s="605"/>
      <c r="V4" s="605"/>
      <c r="W4" s="605"/>
      <c r="X4" s="605"/>
      <c r="Y4" s="606"/>
      <c r="Z4" s="604" t="s">
        <v>200</v>
      </c>
      <c r="AA4" s="605"/>
      <c r="AB4" s="605"/>
      <c r="AC4" s="606"/>
      <c r="AD4" s="604" t="s">
        <v>201</v>
      </c>
      <c r="AE4" s="605"/>
      <c r="AF4" s="605"/>
      <c r="AG4" s="605"/>
      <c r="AH4" s="605"/>
      <c r="AI4" s="605"/>
      <c r="AJ4" s="605"/>
      <c r="AK4" s="606"/>
      <c r="AL4" s="604" t="s">
        <v>200</v>
      </c>
      <c r="AM4" s="605"/>
      <c r="AN4" s="605"/>
      <c r="AO4" s="606"/>
      <c r="AP4" s="610" t="s">
        <v>202</v>
      </c>
      <c r="AQ4" s="610"/>
      <c r="AR4" s="610"/>
      <c r="AS4" s="610"/>
      <c r="AT4" s="610"/>
      <c r="AU4" s="610"/>
      <c r="AV4" s="610"/>
      <c r="AW4" s="610"/>
      <c r="AX4" s="610"/>
      <c r="AY4" s="610"/>
      <c r="AZ4" s="610"/>
      <c r="BA4" s="610"/>
      <c r="BB4" s="610"/>
      <c r="BC4" s="610"/>
      <c r="BD4" s="610"/>
      <c r="BE4" s="610"/>
      <c r="BF4" s="610"/>
      <c r="BG4" s="610" t="s">
        <v>203</v>
      </c>
      <c r="BH4" s="610"/>
      <c r="BI4" s="610"/>
      <c r="BJ4" s="610"/>
      <c r="BK4" s="610"/>
      <c r="BL4" s="610"/>
      <c r="BM4" s="610"/>
      <c r="BN4" s="610"/>
      <c r="BO4" s="610" t="s">
        <v>200</v>
      </c>
      <c r="BP4" s="610"/>
      <c r="BQ4" s="610"/>
      <c r="BR4" s="610"/>
      <c r="BS4" s="610" t="s">
        <v>204</v>
      </c>
      <c r="BT4" s="610"/>
      <c r="BU4" s="610"/>
      <c r="BV4" s="610"/>
      <c r="BW4" s="610"/>
      <c r="BX4" s="610"/>
      <c r="BY4" s="610"/>
      <c r="BZ4" s="610"/>
      <c r="CA4" s="610"/>
      <c r="CB4" s="610"/>
      <c r="CD4" s="607" t="s">
        <v>205</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c r="B5" s="611" t="s">
        <v>206</v>
      </c>
      <c r="C5" s="612"/>
      <c r="D5" s="612"/>
      <c r="E5" s="612"/>
      <c r="F5" s="612"/>
      <c r="G5" s="612"/>
      <c r="H5" s="612"/>
      <c r="I5" s="612"/>
      <c r="J5" s="612"/>
      <c r="K5" s="612"/>
      <c r="L5" s="612"/>
      <c r="M5" s="612"/>
      <c r="N5" s="612"/>
      <c r="O5" s="612"/>
      <c r="P5" s="612"/>
      <c r="Q5" s="613"/>
      <c r="R5" s="614">
        <v>2790249</v>
      </c>
      <c r="S5" s="615"/>
      <c r="T5" s="615"/>
      <c r="U5" s="615"/>
      <c r="V5" s="615"/>
      <c r="W5" s="615"/>
      <c r="X5" s="615"/>
      <c r="Y5" s="616"/>
      <c r="Z5" s="617">
        <v>16</v>
      </c>
      <c r="AA5" s="617"/>
      <c r="AB5" s="617"/>
      <c r="AC5" s="617"/>
      <c r="AD5" s="618">
        <v>2790249</v>
      </c>
      <c r="AE5" s="618"/>
      <c r="AF5" s="618"/>
      <c r="AG5" s="618"/>
      <c r="AH5" s="618"/>
      <c r="AI5" s="618"/>
      <c r="AJ5" s="618"/>
      <c r="AK5" s="618"/>
      <c r="AL5" s="619">
        <v>30.2</v>
      </c>
      <c r="AM5" s="620"/>
      <c r="AN5" s="620"/>
      <c r="AO5" s="621"/>
      <c r="AP5" s="611" t="s">
        <v>207</v>
      </c>
      <c r="AQ5" s="612"/>
      <c r="AR5" s="612"/>
      <c r="AS5" s="612"/>
      <c r="AT5" s="612"/>
      <c r="AU5" s="612"/>
      <c r="AV5" s="612"/>
      <c r="AW5" s="612"/>
      <c r="AX5" s="612"/>
      <c r="AY5" s="612"/>
      <c r="AZ5" s="612"/>
      <c r="BA5" s="612"/>
      <c r="BB5" s="612"/>
      <c r="BC5" s="612"/>
      <c r="BD5" s="612"/>
      <c r="BE5" s="612"/>
      <c r="BF5" s="613"/>
      <c r="BG5" s="625">
        <v>2777526</v>
      </c>
      <c r="BH5" s="626"/>
      <c r="BI5" s="626"/>
      <c r="BJ5" s="626"/>
      <c r="BK5" s="626"/>
      <c r="BL5" s="626"/>
      <c r="BM5" s="626"/>
      <c r="BN5" s="627"/>
      <c r="BO5" s="628">
        <v>99.5</v>
      </c>
      <c r="BP5" s="628"/>
      <c r="BQ5" s="628"/>
      <c r="BR5" s="628"/>
      <c r="BS5" s="629">
        <v>29960</v>
      </c>
      <c r="BT5" s="629"/>
      <c r="BU5" s="629"/>
      <c r="BV5" s="629"/>
      <c r="BW5" s="629"/>
      <c r="BX5" s="629"/>
      <c r="BY5" s="629"/>
      <c r="BZ5" s="629"/>
      <c r="CA5" s="629"/>
      <c r="CB5" s="633"/>
      <c r="CD5" s="607" t="s">
        <v>202</v>
      </c>
      <c r="CE5" s="608"/>
      <c r="CF5" s="608"/>
      <c r="CG5" s="608"/>
      <c r="CH5" s="608"/>
      <c r="CI5" s="608"/>
      <c r="CJ5" s="608"/>
      <c r="CK5" s="608"/>
      <c r="CL5" s="608"/>
      <c r="CM5" s="608"/>
      <c r="CN5" s="608"/>
      <c r="CO5" s="608"/>
      <c r="CP5" s="608"/>
      <c r="CQ5" s="609"/>
      <c r="CR5" s="607" t="s">
        <v>208</v>
      </c>
      <c r="CS5" s="608"/>
      <c r="CT5" s="608"/>
      <c r="CU5" s="608"/>
      <c r="CV5" s="608"/>
      <c r="CW5" s="608"/>
      <c r="CX5" s="608"/>
      <c r="CY5" s="609"/>
      <c r="CZ5" s="607" t="s">
        <v>200</v>
      </c>
      <c r="DA5" s="608"/>
      <c r="DB5" s="608"/>
      <c r="DC5" s="609"/>
      <c r="DD5" s="607" t="s">
        <v>209</v>
      </c>
      <c r="DE5" s="608"/>
      <c r="DF5" s="608"/>
      <c r="DG5" s="608"/>
      <c r="DH5" s="608"/>
      <c r="DI5" s="608"/>
      <c r="DJ5" s="608"/>
      <c r="DK5" s="608"/>
      <c r="DL5" s="608"/>
      <c r="DM5" s="608"/>
      <c r="DN5" s="608"/>
      <c r="DO5" s="608"/>
      <c r="DP5" s="609"/>
      <c r="DQ5" s="607" t="s">
        <v>210</v>
      </c>
      <c r="DR5" s="608"/>
      <c r="DS5" s="608"/>
      <c r="DT5" s="608"/>
      <c r="DU5" s="608"/>
      <c r="DV5" s="608"/>
      <c r="DW5" s="608"/>
      <c r="DX5" s="608"/>
      <c r="DY5" s="608"/>
      <c r="DZ5" s="608"/>
      <c r="EA5" s="608"/>
      <c r="EB5" s="608"/>
      <c r="EC5" s="609"/>
    </row>
    <row r="6" spans="2:143" ht="11.25" customHeight="1">
      <c r="B6" s="622" t="s">
        <v>211</v>
      </c>
      <c r="C6" s="623"/>
      <c r="D6" s="623"/>
      <c r="E6" s="623"/>
      <c r="F6" s="623"/>
      <c r="G6" s="623"/>
      <c r="H6" s="623"/>
      <c r="I6" s="623"/>
      <c r="J6" s="623"/>
      <c r="K6" s="623"/>
      <c r="L6" s="623"/>
      <c r="M6" s="623"/>
      <c r="N6" s="623"/>
      <c r="O6" s="623"/>
      <c r="P6" s="623"/>
      <c r="Q6" s="624"/>
      <c r="R6" s="625">
        <v>276832</v>
      </c>
      <c r="S6" s="626"/>
      <c r="T6" s="626"/>
      <c r="U6" s="626"/>
      <c r="V6" s="626"/>
      <c r="W6" s="626"/>
      <c r="X6" s="626"/>
      <c r="Y6" s="627"/>
      <c r="Z6" s="628">
        <v>1.6</v>
      </c>
      <c r="AA6" s="628"/>
      <c r="AB6" s="628"/>
      <c r="AC6" s="628"/>
      <c r="AD6" s="629">
        <v>276832</v>
      </c>
      <c r="AE6" s="629"/>
      <c r="AF6" s="629"/>
      <c r="AG6" s="629"/>
      <c r="AH6" s="629"/>
      <c r="AI6" s="629"/>
      <c r="AJ6" s="629"/>
      <c r="AK6" s="629"/>
      <c r="AL6" s="630">
        <v>3</v>
      </c>
      <c r="AM6" s="631"/>
      <c r="AN6" s="631"/>
      <c r="AO6" s="632"/>
      <c r="AP6" s="622" t="s">
        <v>212</v>
      </c>
      <c r="AQ6" s="623"/>
      <c r="AR6" s="623"/>
      <c r="AS6" s="623"/>
      <c r="AT6" s="623"/>
      <c r="AU6" s="623"/>
      <c r="AV6" s="623"/>
      <c r="AW6" s="623"/>
      <c r="AX6" s="623"/>
      <c r="AY6" s="623"/>
      <c r="AZ6" s="623"/>
      <c r="BA6" s="623"/>
      <c r="BB6" s="623"/>
      <c r="BC6" s="623"/>
      <c r="BD6" s="623"/>
      <c r="BE6" s="623"/>
      <c r="BF6" s="624"/>
      <c r="BG6" s="625">
        <v>2777526</v>
      </c>
      <c r="BH6" s="626"/>
      <c r="BI6" s="626"/>
      <c r="BJ6" s="626"/>
      <c r="BK6" s="626"/>
      <c r="BL6" s="626"/>
      <c r="BM6" s="626"/>
      <c r="BN6" s="627"/>
      <c r="BO6" s="628">
        <v>99.5</v>
      </c>
      <c r="BP6" s="628"/>
      <c r="BQ6" s="628"/>
      <c r="BR6" s="628"/>
      <c r="BS6" s="629">
        <v>29960</v>
      </c>
      <c r="BT6" s="629"/>
      <c r="BU6" s="629"/>
      <c r="BV6" s="629"/>
      <c r="BW6" s="629"/>
      <c r="BX6" s="629"/>
      <c r="BY6" s="629"/>
      <c r="BZ6" s="629"/>
      <c r="CA6" s="629"/>
      <c r="CB6" s="633"/>
      <c r="CD6" s="636" t="s">
        <v>213</v>
      </c>
      <c r="CE6" s="637"/>
      <c r="CF6" s="637"/>
      <c r="CG6" s="637"/>
      <c r="CH6" s="637"/>
      <c r="CI6" s="637"/>
      <c r="CJ6" s="637"/>
      <c r="CK6" s="637"/>
      <c r="CL6" s="637"/>
      <c r="CM6" s="637"/>
      <c r="CN6" s="637"/>
      <c r="CO6" s="637"/>
      <c r="CP6" s="637"/>
      <c r="CQ6" s="638"/>
      <c r="CR6" s="625">
        <v>141570</v>
      </c>
      <c r="CS6" s="626"/>
      <c r="CT6" s="626"/>
      <c r="CU6" s="626"/>
      <c r="CV6" s="626"/>
      <c r="CW6" s="626"/>
      <c r="CX6" s="626"/>
      <c r="CY6" s="627"/>
      <c r="CZ6" s="628">
        <v>0.8</v>
      </c>
      <c r="DA6" s="628"/>
      <c r="DB6" s="628"/>
      <c r="DC6" s="628"/>
      <c r="DD6" s="634">
        <v>1654</v>
      </c>
      <c r="DE6" s="626"/>
      <c r="DF6" s="626"/>
      <c r="DG6" s="626"/>
      <c r="DH6" s="626"/>
      <c r="DI6" s="626"/>
      <c r="DJ6" s="626"/>
      <c r="DK6" s="626"/>
      <c r="DL6" s="626"/>
      <c r="DM6" s="626"/>
      <c r="DN6" s="626"/>
      <c r="DO6" s="626"/>
      <c r="DP6" s="627"/>
      <c r="DQ6" s="634">
        <v>141570</v>
      </c>
      <c r="DR6" s="626"/>
      <c r="DS6" s="626"/>
      <c r="DT6" s="626"/>
      <c r="DU6" s="626"/>
      <c r="DV6" s="626"/>
      <c r="DW6" s="626"/>
      <c r="DX6" s="626"/>
      <c r="DY6" s="626"/>
      <c r="DZ6" s="626"/>
      <c r="EA6" s="626"/>
      <c r="EB6" s="626"/>
      <c r="EC6" s="635"/>
    </row>
    <row r="7" spans="2:143" ht="11.25" customHeight="1">
      <c r="B7" s="622" t="s">
        <v>214</v>
      </c>
      <c r="C7" s="623"/>
      <c r="D7" s="623"/>
      <c r="E7" s="623"/>
      <c r="F7" s="623"/>
      <c r="G7" s="623"/>
      <c r="H7" s="623"/>
      <c r="I7" s="623"/>
      <c r="J7" s="623"/>
      <c r="K7" s="623"/>
      <c r="L7" s="623"/>
      <c r="M7" s="623"/>
      <c r="N7" s="623"/>
      <c r="O7" s="623"/>
      <c r="P7" s="623"/>
      <c r="Q7" s="624"/>
      <c r="R7" s="625">
        <v>3031</v>
      </c>
      <c r="S7" s="626"/>
      <c r="T7" s="626"/>
      <c r="U7" s="626"/>
      <c r="V7" s="626"/>
      <c r="W7" s="626"/>
      <c r="X7" s="626"/>
      <c r="Y7" s="627"/>
      <c r="Z7" s="628">
        <v>0</v>
      </c>
      <c r="AA7" s="628"/>
      <c r="AB7" s="628"/>
      <c r="AC7" s="628"/>
      <c r="AD7" s="629">
        <v>3031</v>
      </c>
      <c r="AE7" s="629"/>
      <c r="AF7" s="629"/>
      <c r="AG7" s="629"/>
      <c r="AH7" s="629"/>
      <c r="AI7" s="629"/>
      <c r="AJ7" s="629"/>
      <c r="AK7" s="629"/>
      <c r="AL7" s="630">
        <v>0</v>
      </c>
      <c r="AM7" s="631"/>
      <c r="AN7" s="631"/>
      <c r="AO7" s="632"/>
      <c r="AP7" s="622" t="s">
        <v>215</v>
      </c>
      <c r="AQ7" s="623"/>
      <c r="AR7" s="623"/>
      <c r="AS7" s="623"/>
      <c r="AT7" s="623"/>
      <c r="AU7" s="623"/>
      <c r="AV7" s="623"/>
      <c r="AW7" s="623"/>
      <c r="AX7" s="623"/>
      <c r="AY7" s="623"/>
      <c r="AZ7" s="623"/>
      <c r="BA7" s="623"/>
      <c r="BB7" s="623"/>
      <c r="BC7" s="623"/>
      <c r="BD7" s="623"/>
      <c r="BE7" s="623"/>
      <c r="BF7" s="624"/>
      <c r="BG7" s="625">
        <v>1365289</v>
      </c>
      <c r="BH7" s="626"/>
      <c r="BI7" s="626"/>
      <c r="BJ7" s="626"/>
      <c r="BK7" s="626"/>
      <c r="BL7" s="626"/>
      <c r="BM7" s="626"/>
      <c r="BN7" s="627"/>
      <c r="BO7" s="628">
        <v>48.9</v>
      </c>
      <c r="BP7" s="628"/>
      <c r="BQ7" s="628"/>
      <c r="BR7" s="628"/>
      <c r="BS7" s="629">
        <v>29960</v>
      </c>
      <c r="BT7" s="629"/>
      <c r="BU7" s="629"/>
      <c r="BV7" s="629"/>
      <c r="BW7" s="629"/>
      <c r="BX7" s="629"/>
      <c r="BY7" s="629"/>
      <c r="BZ7" s="629"/>
      <c r="CA7" s="629"/>
      <c r="CB7" s="633"/>
      <c r="CD7" s="639" t="s">
        <v>216</v>
      </c>
      <c r="CE7" s="640"/>
      <c r="CF7" s="640"/>
      <c r="CG7" s="640"/>
      <c r="CH7" s="640"/>
      <c r="CI7" s="640"/>
      <c r="CJ7" s="640"/>
      <c r="CK7" s="640"/>
      <c r="CL7" s="640"/>
      <c r="CM7" s="640"/>
      <c r="CN7" s="640"/>
      <c r="CO7" s="640"/>
      <c r="CP7" s="640"/>
      <c r="CQ7" s="641"/>
      <c r="CR7" s="625">
        <v>3278247</v>
      </c>
      <c r="CS7" s="626"/>
      <c r="CT7" s="626"/>
      <c r="CU7" s="626"/>
      <c r="CV7" s="626"/>
      <c r="CW7" s="626"/>
      <c r="CX7" s="626"/>
      <c r="CY7" s="627"/>
      <c r="CZ7" s="628">
        <v>19.3</v>
      </c>
      <c r="DA7" s="628"/>
      <c r="DB7" s="628"/>
      <c r="DC7" s="628"/>
      <c r="DD7" s="634">
        <v>1520887</v>
      </c>
      <c r="DE7" s="626"/>
      <c r="DF7" s="626"/>
      <c r="DG7" s="626"/>
      <c r="DH7" s="626"/>
      <c r="DI7" s="626"/>
      <c r="DJ7" s="626"/>
      <c r="DK7" s="626"/>
      <c r="DL7" s="626"/>
      <c r="DM7" s="626"/>
      <c r="DN7" s="626"/>
      <c r="DO7" s="626"/>
      <c r="DP7" s="627"/>
      <c r="DQ7" s="634">
        <v>1572394</v>
      </c>
      <c r="DR7" s="626"/>
      <c r="DS7" s="626"/>
      <c r="DT7" s="626"/>
      <c r="DU7" s="626"/>
      <c r="DV7" s="626"/>
      <c r="DW7" s="626"/>
      <c r="DX7" s="626"/>
      <c r="DY7" s="626"/>
      <c r="DZ7" s="626"/>
      <c r="EA7" s="626"/>
      <c r="EB7" s="626"/>
      <c r="EC7" s="635"/>
    </row>
    <row r="8" spans="2:143" ht="11.25" customHeight="1">
      <c r="B8" s="622" t="s">
        <v>217</v>
      </c>
      <c r="C8" s="623"/>
      <c r="D8" s="623"/>
      <c r="E8" s="623"/>
      <c r="F8" s="623"/>
      <c r="G8" s="623"/>
      <c r="H8" s="623"/>
      <c r="I8" s="623"/>
      <c r="J8" s="623"/>
      <c r="K8" s="623"/>
      <c r="L8" s="623"/>
      <c r="M8" s="623"/>
      <c r="N8" s="623"/>
      <c r="O8" s="623"/>
      <c r="P8" s="623"/>
      <c r="Q8" s="624"/>
      <c r="R8" s="625">
        <v>5630</v>
      </c>
      <c r="S8" s="626"/>
      <c r="T8" s="626"/>
      <c r="U8" s="626"/>
      <c r="V8" s="626"/>
      <c r="W8" s="626"/>
      <c r="X8" s="626"/>
      <c r="Y8" s="627"/>
      <c r="Z8" s="628">
        <v>0</v>
      </c>
      <c r="AA8" s="628"/>
      <c r="AB8" s="628"/>
      <c r="AC8" s="628"/>
      <c r="AD8" s="629">
        <v>5630</v>
      </c>
      <c r="AE8" s="629"/>
      <c r="AF8" s="629"/>
      <c r="AG8" s="629"/>
      <c r="AH8" s="629"/>
      <c r="AI8" s="629"/>
      <c r="AJ8" s="629"/>
      <c r="AK8" s="629"/>
      <c r="AL8" s="630">
        <v>0.1</v>
      </c>
      <c r="AM8" s="631"/>
      <c r="AN8" s="631"/>
      <c r="AO8" s="632"/>
      <c r="AP8" s="622" t="s">
        <v>218</v>
      </c>
      <c r="AQ8" s="623"/>
      <c r="AR8" s="623"/>
      <c r="AS8" s="623"/>
      <c r="AT8" s="623"/>
      <c r="AU8" s="623"/>
      <c r="AV8" s="623"/>
      <c r="AW8" s="623"/>
      <c r="AX8" s="623"/>
      <c r="AY8" s="623"/>
      <c r="AZ8" s="623"/>
      <c r="BA8" s="623"/>
      <c r="BB8" s="623"/>
      <c r="BC8" s="623"/>
      <c r="BD8" s="623"/>
      <c r="BE8" s="623"/>
      <c r="BF8" s="624"/>
      <c r="BG8" s="625">
        <v>46571</v>
      </c>
      <c r="BH8" s="626"/>
      <c r="BI8" s="626"/>
      <c r="BJ8" s="626"/>
      <c r="BK8" s="626"/>
      <c r="BL8" s="626"/>
      <c r="BM8" s="626"/>
      <c r="BN8" s="627"/>
      <c r="BO8" s="628">
        <v>1.7</v>
      </c>
      <c r="BP8" s="628"/>
      <c r="BQ8" s="628"/>
      <c r="BR8" s="628"/>
      <c r="BS8" s="634" t="s">
        <v>111</v>
      </c>
      <c r="BT8" s="626"/>
      <c r="BU8" s="626"/>
      <c r="BV8" s="626"/>
      <c r="BW8" s="626"/>
      <c r="BX8" s="626"/>
      <c r="BY8" s="626"/>
      <c r="BZ8" s="626"/>
      <c r="CA8" s="626"/>
      <c r="CB8" s="635"/>
      <c r="CD8" s="639" t="s">
        <v>219</v>
      </c>
      <c r="CE8" s="640"/>
      <c r="CF8" s="640"/>
      <c r="CG8" s="640"/>
      <c r="CH8" s="640"/>
      <c r="CI8" s="640"/>
      <c r="CJ8" s="640"/>
      <c r="CK8" s="640"/>
      <c r="CL8" s="640"/>
      <c r="CM8" s="640"/>
      <c r="CN8" s="640"/>
      <c r="CO8" s="640"/>
      <c r="CP8" s="640"/>
      <c r="CQ8" s="641"/>
      <c r="CR8" s="625">
        <v>3766371</v>
      </c>
      <c r="CS8" s="626"/>
      <c r="CT8" s="626"/>
      <c r="CU8" s="626"/>
      <c r="CV8" s="626"/>
      <c r="CW8" s="626"/>
      <c r="CX8" s="626"/>
      <c r="CY8" s="627"/>
      <c r="CZ8" s="628">
        <v>22.1</v>
      </c>
      <c r="DA8" s="628"/>
      <c r="DB8" s="628"/>
      <c r="DC8" s="628"/>
      <c r="DD8" s="634">
        <v>25211</v>
      </c>
      <c r="DE8" s="626"/>
      <c r="DF8" s="626"/>
      <c r="DG8" s="626"/>
      <c r="DH8" s="626"/>
      <c r="DI8" s="626"/>
      <c r="DJ8" s="626"/>
      <c r="DK8" s="626"/>
      <c r="DL8" s="626"/>
      <c r="DM8" s="626"/>
      <c r="DN8" s="626"/>
      <c r="DO8" s="626"/>
      <c r="DP8" s="627"/>
      <c r="DQ8" s="634">
        <v>2129655</v>
      </c>
      <c r="DR8" s="626"/>
      <c r="DS8" s="626"/>
      <c r="DT8" s="626"/>
      <c r="DU8" s="626"/>
      <c r="DV8" s="626"/>
      <c r="DW8" s="626"/>
      <c r="DX8" s="626"/>
      <c r="DY8" s="626"/>
      <c r="DZ8" s="626"/>
      <c r="EA8" s="626"/>
      <c r="EB8" s="626"/>
      <c r="EC8" s="635"/>
    </row>
    <row r="9" spans="2:143" ht="11.25" customHeight="1">
      <c r="B9" s="622" t="s">
        <v>220</v>
      </c>
      <c r="C9" s="623"/>
      <c r="D9" s="623"/>
      <c r="E9" s="623"/>
      <c r="F9" s="623"/>
      <c r="G9" s="623"/>
      <c r="H9" s="623"/>
      <c r="I9" s="623"/>
      <c r="J9" s="623"/>
      <c r="K9" s="623"/>
      <c r="L9" s="623"/>
      <c r="M9" s="623"/>
      <c r="N9" s="623"/>
      <c r="O9" s="623"/>
      <c r="P9" s="623"/>
      <c r="Q9" s="624"/>
      <c r="R9" s="625">
        <v>3394</v>
      </c>
      <c r="S9" s="626"/>
      <c r="T9" s="626"/>
      <c r="U9" s="626"/>
      <c r="V9" s="626"/>
      <c r="W9" s="626"/>
      <c r="X9" s="626"/>
      <c r="Y9" s="627"/>
      <c r="Z9" s="628">
        <v>0</v>
      </c>
      <c r="AA9" s="628"/>
      <c r="AB9" s="628"/>
      <c r="AC9" s="628"/>
      <c r="AD9" s="629">
        <v>3394</v>
      </c>
      <c r="AE9" s="629"/>
      <c r="AF9" s="629"/>
      <c r="AG9" s="629"/>
      <c r="AH9" s="629"/>
      <c r="AI9" s="629"/>
      <c r="AJ9" s="629"/>
      <c r="AK9" s="629"/>
      <c r="AL9" s="630">
        <v>0</v>
      </c>
      <c r="AM9" s="631"/>
      <c r="AN9" s="631"/>
      <c r="AO9" s="632"/>
      <c r="AP9" s="622" t="s">
        <v>221</v>
      </c>
      <c r="AQ9" s="623"/>
      <c r="AR9" s="623"/>
      <c r="AS9" s="623"/>
      <c r="AT9" s="623"/>
      <c r="AU9" s="623"/>
      <c r="AV9" s="623"/>
      <c r="AW9" s="623"/>
      <c r="AX9" s="623"/>
      <c r="AY9" s="623"/>
      <c r="AZ9" s="623"/>
      <c r="BA9" s="623"/>
      <c r="BB9" s="623"/>
      <c r="BC9" s="623"/>
      <c r="BD9" s="623"/>
      <c r="BE9" s="623"/>
      <c r="BF9" s="624"/>
      <c r="BG9" s="625">
        <v>1158489</v>
      </c>
      <c r="BH9" s="626"/>
      <c r="BI9" s="626"/>
      <c r="BJ9" s="626"/>
      <c r="BK9" s="626"/>
      <c r="BL9" s="626"/>
      <c r="BM9" s="626"/>
      <c r="BN9" s="627"/>
      <c r="BO9" s="628">
        <v>41.5</v>
      </c>
      <c r="BP9" s="628"/>
      <c r="BQ9" s="628"/>
      <c r="BR9" s="628"/>
      <c r="BS9" s="634" t="s">
        <v>111</v>
      </c>
      <c r="BT9" s="626"/>
      <c r="BU9" s="626"/>
      <c r="BV9" s="626"/>
      <c r="BW9" s="626"/>
      <c r="BX9" s="626"/>
      <c r="BY9" s="626"/>
      <c r="BZ9" s="626"/>
      <c r="CA9" s="626"/>
      <c r="CB9" s="635"/>
      <c r="CD9" s="639" t="s">
        <v>222</v>
      </c>
      <c r="CE9" s="640"/>
      <c r="CF9" s="640"/>
      <c r="CG9" s="640"/>
      <c r="CH9" s="640"/>
      <c r="CI9" s="640"/>
      <c r="CJ9" s="640"/>
      <c r="CK9" s="640"/>
      <c r="CL9" s="640"/>
      <c r="CM9" s="640"/>
      <c r="CN9" s="640"/>
      <c r="CO9" s="640"/>
      <c r="CP9" s="640"/>
      <c r="CQ9" s="641"/>
      <c r="CR9" s="625">
        <v>1111882</v>
      </c>
      <c r="CS9" s="626"/>
      <c r="CT9" s="626"/>
      <c r="CU9" s="626"/>
      <c r="CV9" s="626"/>
      <c r="CW9" s="626"/>
      <c r="CX9" s="626"/>
      <c r="CY9" s="627"/>
      <c r="CZ9" s="628">
        <v>6.5</v>
      </c>
      <c r="DA9" s="628"/>
      <c r="DB9" s="628"/>
      <c r="DC9" s="628"/>
      <c r="DD9" s="634">
        <v>7398</v>
      </c>
      <c r="DE9" s="626"/>
      <c r="DF9" s="626"/>
      <c r="DG9" s="626"/>
      <c r="DH9" s="626"/>
      <c r="DI9" s="626"/>
      <c r="DJ9" s="626"/>
      <c r="DK9" s="626"/>
      <c r="DL9" s="626"/>
      <c r="DM9" s="626"/>
      <c r="DN9" s="626"/>
      <c r="DO9" s="626"/>
      <c r="DP9" s="627"/>
      <c r="DQ9" s="634">
        <v>977508</v>
      </c>
      <c r="DR9" s="626"/>
      <c r="DS9" s="626"/>
      <c r="DT9" s="626"/>
      <c r="DU9" s="626"/>
      <c r="DV9" s="626"/>
      <c r="DW9" s="626"/>
      <c r="DX9" s="626"/>
      <c r="DY9" s="626"/>
      <c r="DZ9" s="626"/>
      <c r="EA9" s="626"/>
      <c r="EB9" s="626"/>
      <c r="EC9" s="635"/>
    </row>
    <row r="10" spans="2:143" ht="11.25" customHeight="1">
      <c r="B10" s="622" t="s">
        <v>223</v>
      </c>
      <c r="C10" s="623"/>
      <c r="D10" s="623"/>
      <c r="E10" s="623"/>
      <c r="F10" s="623"/>
      <c r="G10" s="623"/>
      <c r="H10" s="623"/>
      <c r="I10" s="623"/>
      <c r="J10" s="623"/>
      <c r="K10" s="623"/>
      <c r="L10" s="623"/>
      <c r="M10" s="623"/>
      <c r="N10" s="623"/>
      <c r="O10" s="623"/>
      <c r="P10" s="623"/>
      <c r="Q10" s="624"/>
      <c r="R10" s="625">
        <v>451254</v>
      </c>
      <c r="S10" s="626"/>
      <c r="T10" s="626"/>
      <c r="U10" s="626"/>
      <c r="V10" s="626"/>
      <c r="W10" s="626"/>
      <c r="X10" s="626"/>
      <c r="Y10" s="627"/>
      <c r="Z10" s="628">
        <v>2.6</v>
      </c>
      <c r="AA10" s="628"/>
      <c r="AB10" s="628"/>
      <c r="AC10" s="628"/>
      <c r="AD10" s="629">
        <v>451254</v>
      </c>
      <c r="AE10" s="629"/>
      <c r="AF10" s="629"/>
      <c r="AG10" s="629"/>
      <c r="AH10" s="629"/>
      <c r="AI10" s="629"/>
      <c r="AJ10" s="629"/>
      <c r="AK10" s="629"/>
      <c r="AL10" s="630">
        <v>4.9000000000000004</v>
      </c>
      <c r="AM10" s="631"/>
      <c r="AN10" s="631"/>
      <c r="AO10" s="632"/>
      <c r="AP10" s="622" t="s">
        <v>224</v>
      </c>
      <c r="AQ10" s="623"/>
      <c r="AR10" s="623"/>
      <c r="AS10" s="623"/>
      <c r="AT10" s="623"/>
      <c r="AU10" s="623"/>
      <c r="AV10" s="623"/>
      <c r="AW10" s="623"/>
      <c r="AX10" s="623"/>
      <c r="AY10" s="623"/>
      <c r="AZ10" s="623"/>
      <c r="BA10" s="623"/>
      <c r="BB10" s="623"/>
      <c r="BC10" s="623"/>
      <c r="BD10" s="623"/>
      <c r="BE10" s="623"/>
      <c r="BF10" s="624"/>
      <c r="BG10" s="625">
        <v>75648</v>
      </c>
      <c r="BH10" s="626"/>
      <c r="BI10" s="626"/>
      <c r="BJ10" s="626"/>
      <c r="BK10" s="626"/>
      <c r="BL10" s="626"/>
      <c r="BM10" s="626"/>
      <c r="BN10" s="627"/>
      <c r="BO10" s="628">
        <v>2.7</v>
      </c>
      <c r="BP10" s="628"/>
      <c r="BQ10" s="628"/>
      <c r="BR10" s="628"/>
      <c r="BS10" s="634">
        <v>12740</v>
      </c>
      <c r="BT10" s="626"/>
      <c r="BU10" s="626"/>
      <c r="BV10" s="626"/>
      <c r="BW10" s="626"/>
      <c r="BX10" s="626"/>
      <c r="BY10" s="626"/>
      <c r="BZ10" s="626"/>
      <c r="CA10" s="626"/>
      <c r="CB10" s="635"/>
      <c r="CD10" s="639" t="s">
        <v>225</v>
      </c>
      <c r="CE10" s="640"/>
      <c r="CF10" s="640"/>
      <c r="CG10" s="640"/>
      <c r="CH10" s="640"/>
      <c r="CI10" s="640"/>
      <c r="CJ10" s="640"/>
      <c r="CK10" s="640"/>
      <c r="CL10" s="640"/>
      <c r="CM10" s="640"/>
      <c r="CN10" s="640"/>
      <c r="CO10" s="640"/>
      <c r="CP10" s="640"/>
      <c r="CQ10" s="641"/>
      <c r="CR10" s="625">
        <v>17534</v>
      </c>
      <c r="CS10" s="626"/>
      <c r="CT10" s="626"/>
      <c r="CU10" s="626"/>
      <c r="CV10" s="626"/>
      <c r="CW10" s="626"/>
      <c r="CX10" s="626"/>
      <c r="CY10" s="627"/>
      <c r="CZ10" s="628">
        <v>0.1</v>
      </c>
      <c r="DA10" s="628"/>
      <c r="DB10" s="628"/>
      <c r="DC10" s="628"/>
      <c r="DD10" s="634">
        <v>1706</v>
      </c>
      <c r="DE10" s="626"/>
      <c r="DF10" s="626"/>
      <c r="DG10" s="626"/>
      <c r="DH10" s="626"/>
      <c r="DI10" s="626"/>
      <c r="DJ10" s="626"/>
      <c r="DK10" s="626"/>
      <c r="DL10" s="626"/>
      <c r="DM10" s="626"/>
      <c r="DN10" s="626"/>
      <c r="DO10" s="626"/>
      <c r="DP10" s="627"/>
      <c r="DQ10" s="634">
        <v>14744</v>
      </c>
      <c r="DR10" s="626"/>
      <c r="DS10" s="626"/>
      <c r="DT10" s="626"/>
      <c r="DU10" s="626"/>
      <c r="DV10" s="626"/>
      <c r="DW10" s="626"/>
      <c r="DX10" s="626"/>
      <c r="DY10" s="626"/>
      <c r="DZ10" s="626"/>
      <c r="EA10" s="626"/>
      <c r="EB10" s="626"/>
      <c r="EC10" s="635"/>
    </row>
    <row r="11" spans="2:143" ht="11.25" customHeight="1">
      <c r="B11" s="622" t="s">
        <v>226</v>
      </c>
      <c r="C11" s="623"/>
      <c r="D11" s="623"/>
      <c r="E11" s="623"/>
      <c r="F11" s="623"/>
      <c r="G11" s="623"/>
      <c r="H11" s="623"/>
      <c r="I11" s="623"/>
      <c r="J11" s="623"/>
      <c r="K11" s="623"/>
      <c r="L11" s="623"/>
      <c r="M11" s="623"/>
      <c r="N11" s="623"/>
      <c r="O11" s="623"/>
      <c r="P11" s="623"/>
      <c r="Q11" s="624"/>
      <c r="R11" s="625">
        <v>13987</v>
      </c>
      <c r="S11" s="626"/>
      <c r="T11" s="626"/>
      <c r="U11" s="626"/>
      <c r="V11" s="626"/>
      <c r="W11" s="626"/>
      <c r="X11" s="626"/>
      <c r="Y11" s="627"/>
      <c r="Z11" s="628">
        <v>0.1</v>
      </c>
      <c r="AA11" s="628"/>
      <c r="AB11" s="628"/>
      <c r="AC11" s="628"/>
      <c r="AD11" s="629">
        <v>13987</v>
      </c>
      <c r="AE11" s="629"/>
      <c r="AF11" s="629"/>
      <c r="AG11" s="629"/>
      <c r="AH11" s="629"/>
      <c r="AI11" s="629"/>
      <c r="AJ11" s="629"/>
      <c r="AK11" s="629"/>
      <c r="AL11" s="630">
        <v>0.2</v>
      </c>
      <c r="AM11" s="631"/>
      <c r="AN11" s="631"/>
      <c r="AO11" s="632"/>
      <c r="AP11" s="622" t="s">
        <v>227</v>
      </c>
      <c r="AQ11" s="623"/>
      <c r="AR11" s="623"/>
      <c r="AS11" s="623"/>
      <c r="AT11" s="623"/>
      <c r="AU11" s="623"/>
      <c r="AV11" s="623"/>
      <c r="AW11" s="623"/>
      <c r="AX11" s="623"/>
      <c r="AY11" s="623"/>
      <c r="AZ11" s="623"/>
      <c r="BA11" s="623"/>
      <c r="BB11" s="623"/>
      <c r="BC11" s="623"/>
      <c r="BD11" s="623"/>
      <c r="BE11" s="623"/>
      <c r="BF11" s="624"/>
      <c r="BG11" s="625">
        <v>84581</v>
      </c>
      <c r="BH11" s="626"/>
      <c r="BI11" s="626"/>
      <c r="BJ11" s="626"/>
      <c r="BK11" s="626"/>
      <c r="BL11" s="626"/>
      <c r="BM11" s="626"/>
      <c r="BN11" s="627"/>
      <c r="BO11" s="628">
        <v>3</v>
      </c>
      <c r="BP11" s="628"/>
      <c r="BQ11" s="628"/>
      <c r="BR11" s="628"/>
      <c r="BS11" s="634">
        <v>17220</v>
      </c>
      <c r="BT11" s="626"/>
      <c r="BU11" s="626"/>
      <c r="BV11" s="626"/>
      <c r="BW11" s="626"/>
      <c r="BX11" s="626"/>
      <c r="BY11" s="626"/>
      <c r="BZ11" s="626"/>
      <c r="CA11" s="626"/>
      <c r="CB11" s="635"/>
      <c r="CD11" s="639" t="s">
        <v>228</v>
      </c>
      <c r="CE11" s="640"/>
      <c r="CF11" s="640"/>
      <c r="CG11" s="640"/>
      <c r="CH11" s="640"/>
      <c r="CI11" s="640"/>
      <c r="CJ11" s="640"/>
      <c r="CK11" s="640"/>
      <c r="CL11" s="640"/>
      <c r="CM11" s="640"/>
      <c r="CN11" s="640"/>
      <c r="CO11" s="640"/>
      <c r="CP11" s="640"/>
      <c r="CQ11" s="641"/>
      <c r="CR11" s="625">
        <v>1519899</v>
      </c>
      <c r="CS11" s="626"/>
      <c r="CT11" s="626"/>
      <c r="CU11" s="626"/>
      <c r="CV11" s="626"/>
      <c r="CW11" s="626"/>
      <c r="CX11" s="626"/>
      <c r="CY11" s="627"/>
      <c r="CZ11" s="628">
        <v>8.9</v>
      </c>
      <c r="DA11" s="628"/>
      <c r="DB11" s="628"/>
      <c r="DC11" s="628"/>
      <c r="DD11" s="634">
        <v>633597</v>
      </c>
      <c r="DE11" s="626"/>
      <c r="DF11" s="626"/>
      <c r="DG11" s="626"/>
      <c r="DH11" s="626"/>
      <c r="DI11" s="626"/>
      <c r="DJ11" s="626"/>
      <c r="DK11" s="626"/>
      <c r="DL11" s="626"/>
      <c r="DM11" s="626"/>
      <c r="DN11" s="626"/>
      <c r="DO11" s="626"/>
      <c r="DP11" s="627"/>
      <c r="DQ11" s="634">
        <v>744898</v>
      </c>
      <c r="DR11" s="626"/>
      <c r="DS11" s="626"/>
      <c r="DT11" s="626"/>
      <c r="DU11" s="626"/>
      <c r="DV11" s="626"/>
      <c r="DW11" s="626"/>
      <c r="DX11" s="626"/>
      <c r="DY11" s="626"/>
      <c r="DZ11" s="626"/>
      <c r="EA11" s="626"/>
      <c r="EB11" s="626"/>
      <c r="EC11" s="635"/>
    </row>
    <row r="12" spans="2:143" ht="11.25" customHeight="1">
      <c r="B12" s="622" t="s">
        <v>229</v>
      </c>
      <c r="C12" s="623"/>
      <c r="D12" s="623"/>
      <c r="E12" s="623"/>
      <c r="F12" s="623"/>
      <c r="G12" s="623"/>
      <c r="H12" s="623"/>
      <c r="I12" s="623"/>
      <c r="J12" s="623"/>
      <c r="K12" s="623"/>
      <c r="L12" s="623"/>
      <c r="M12" s="623"/>
      <c r="N12" s="623"/>
      <c r="O12" s="623"/>
      <c r="P12" s="623"/>
      <c r="Q12" s="624"/>
      <c r="R12" s="625" t="s">
        <v>111</v>
      </c>
      <c r="S12" s="626"/>
      <c r="T12" s="626"/>
      <c r="U12" s="626"/>
      <c r="V12" s="626"/>
      <c r="W12" s="626"/>
      <c r="X12" s="626"/>
      <c r="Y12" s="627"/>
      <c r="Z12" s="628" t="s">
        <v>111</v>
      </c>
      <c r="AA12" s="628"/>
      <c r="AB12" s="628"/>
      <c r="AC12" s="628"/>
      <c r="AD12" s="629" t="s">
        <v>111</v>
      </c>
      <c r="AE12" s="629"/>
      <c r="AF12" s="629"/>
      <c r="AG12" s="629"/>
      <c r="AH12" s="629"/>
      <c r="AI12" s="629"/>
      <c r="AJ12" s="629"/>
      <c r="AK12" s="629"/>
      <c r="AL12" s="630" t="s">
        <v>111</v>
      </c>
      <c r="AM12" s="631"/>
      <c r="AN12" s="631"/>
      <c r="AO12" s="632"/>
      <c r="AP12" s="622" t="s">
        <v>230</v>
      </c>
      <c r="AQ12" s="623"/>
      <c r="AR12" s="623"/>
      <c r="AS12" s="623"/>
      <c r="AT12" s="623"/>
      <c r="AU12" s="623"/>
      <c r="AV12" s="623"/>
      <c r="AW12" s="623"/>
      <c r="AX12" s="623"/>
      <c r="AY12" s="623"/>
      <c r="AZ12" s="623"/>
      <c r="BA12" s="623"/>
      <c r="BB12" s="623"/>
      <c r="BC12" s="623"/>
      <c r="BD12" s="623"/>
      <c r="BE12" s="623"/>
      <c r="BF12" s="624"/>
      <c r="BG12" s="625">
        <v>1147907</v>
      </c>
      <c r="BH12" s="626"/>
      <c r="BI12" s="626"/>
      <c r="BJ12" s="626"/>
      <c r="BK12" s="626"/>
      <c r="BL12" s="626"/>
      <c r="BM12" s="626"/>
      <c r="BN12" s="627"/>
      <c r="BO12" s="628">
        <v>41.1</v>
      </c>
      <c r="BP12" s="628"/>
      <c r="BQ12" s="628"/>
      <c r="BR12" s="628"/>
      <c r="BS12" s="634" t="s">
        <v>111</v>
      </c>
      <c r="BT12" s="626"/>
      <c r="BU12" s="626"/>
      <c r="BV12" s="626"/>
      <c r="BW12" s="626"/>
      <c r="BX12" s="626"/>
      <c r="BY12" s="626"/>
      <c r="BZ12" s="626"/>
      <c r="CA12" s="626"/>
      <c r="CB12" s="635"/>
      <c r="CD12" s="639" t="s">
        <v>231</v>
      </c>
      <c r="CE12" s="640"/>
      <c r="CF12" s="640"/>
      <c r="CG12" s="640"/>
      <c r="CH12" s="640"/>
      <c r="CI12" s="640"/>
      <c r="CJ12" s="640"/>
      <c r="CK12" s="640"/>
      <c r="CL12" s="640"/>
      <c r="CM12" s="640"/>
      <c r="CN12" s="640"/>
      <c r="CO12" s="640"/>
      <c r="CP12" s="640"/>
      <c r="CQ12" s="641"/>
      <c r="CR12" s="625">
        <v>918873</v>
      </c>
      <c r="CS12" s="626"/>
      <c r="CT12" s="626"/>
      <c r="CU12" s="626"/>
      <c r="CV12" s="626"/>
      <c r="CW12" s="626"/>
      <c r="CX12" s="626"/>
      <c r="CY12" s="627"/>
      <c r="CZ12" s="628">
        <v>5.4</v>
      </c>
      <c r="DA12" s="628"/>
      <c r="DB12" s="628"/>
      <c r="DC12" s="628"/>
      <c r="DD12" s="634">
        <v>8942</v>
      </c>
      <c r="DE12" s="626"/>
      <c r="DF12" s="626"/>
      <c r="DG12" s="626"/>
      <c r="DH12" s="626"/>
      <c r="DI12" s="626"/>
      <c r="DJ12" s="626"/>
      <c r="DK12" s="626"/>
      <c r="DL12" s="626"/>
      <c r="DM12" s="626"/>
      <c r="DN12" s="626"/>
      <c r="DO12" s="626"/>
      <c r="DP12" s="627"/>
      <c r="DQ12" s="634">
        <v>343581</v>
      </c>
      <c r="DR12" s="626"/>
      <c r="DS12" s="626"/>
      <c r="DT12" s="626"/>
      <c r="DU12" s="626"/>
      <c r="DV12" s="626"/>
      <c r="DW12" s="626"/>
      <c r="DX12" s="626"/>
      <c r="DY12" s="626"/>
      <c r="DZ12" s="626"/>
      <c r="EA12" s="626"/>
      <c r="EB12" s="626"/>
      <c r="EC12" s="635"/>
    </row>
    <row r="13" spans="2:143" ht="11.25" customHeight="1">
      <c r="B13" s="622" t="s">
        <v>232</v>
      </c>
      <c r="C13" s="623"/>
      <c r="D13" s="623"/>
      <c r="E13" s="623"/>
      <c r="F13" s="623"/>
      <c r="G13" s="623"/>
      <c r="H13" s="623"/>
      <c r="I13" s="623"/>
      <c r="J13" s="623"/>
      <c r="K13" s="623"/>
      <c r="L13" s="623"/>
      <c r="M13" s="623"/>
      <c r="N13" s="623"/>
      <c r="O13" s="623"/>
      <c r="P13" s="623"/>
      <c r="Q13" s="624"/>
      <c r="R13" s="625">
        <v>46650</v>
      </c>
      <c r="S13" s="626"/>
      <c r="T13" s="626"/>
      <c r="U13" s="626"/>
      <c r="V13" s="626"/>
      <c r="W13" s="626"/>
      <c r="X13" s="626"/>
      <c r="Y13" s="627"/>
      <c r="Z13" s="628">
        <v>0.3</v>
      </c>
      <c r="AA13" s="628"/>
      <c r="AB13" s="628"/>
      <c r="AC13" s="628"/>
      <c r="AD13" s="629">
        <v>46650</v>
      </c>
      <c r="AE13" s="629"/>
      <c r="AF13" s="629"/>
      <c r="AG13" s="629"/>
      <c r="AH13" s="629"/>
      <c r="AI13" s="629"/>
      <c r="AJ13" s="629"/>
      <c r="AK13" s="629"/>
      <c r="AL13" s="630">
        <v>0.5</v>
      </c>
      <c r="AM13" s="631"/>
      <c r="AN13" s="631"/>
      <c r="AO13" s="632"/>
      <c r="AP13" s="622" t="s">
        <v>233</v>
      </c>
      <c r="AQ13" s="623"/>
      <c r="AR13" s="623"/>
      <c r="AS13" s="623"/>
      <c r="AT13" s="623"/>
      <c r="AU13" s="623"/>
      <c r="AV13" s="623"/>
      <c r="AW13" s="623"/>
      <c r="AX13" s="623"/>
      <c r="AY13" s="623"/>
      <c r="AZ13" s="623"/>
      <c r="BA13" s="623"/>
      <c r="BB13" s="623"/>
      <c r="BC13" s="623"/>
      <c r="BD13" s="623"/>
      <c r="BE13" s="623"/>
      <c r="BF13" s="624"/>
      <c r="BG13" s="625">
        <v>1126306</v>
      </c>
      <c r="BH13" s="626"/>
      <c r="BI13" s="626"/>
      <c r="BJ13" s="626"/>
      <c r="BK13" s="626"/>
      <c r="BL13" s="626"/>
      <c r="BM13" s="626"/>
      <c r="BN13" s="627"/>
      <c r="BO13" s="628">
        <v>40.4</v>
      </c>
      <c r="BP13" s="628"/>
      <c r="BQ13" s="628"/>
      <c r="BR13" s="628"/>
      <c r="BS13" s="634" t="s">
        <v>111</v>
      </c>
      <c r="BT13" s="626"/>
      <c r="BU13" s="626"/>
      <c r="BV13" s="626"/>
      <c r="BW13" s="626"/>
      <c r="BX13" s="626"/>
      <c r="BY13" s="626"/>
      <c r="BZ13" s="626"/>
      <c r="CA13" s="626"/>
      <c r="CB13" s="635"/>
      <c r="CD13" s="639" t="s">
        <v>234</v>
      </c>
      <c r="CE13" s="640"/>
      <c r="CF13" s="640"/>
      <c r="CG13" s="640"/>
      <c r="CH13" s="640"/>
      <c r="CI13" s="640"/>
      <c r="CJ13" s="640"/>
      <c r="CK13" s="640"/>
      <c r="CL13" s="640"/>
      <c r="CM13" s="640"/>
      <c r="CN13" s="640"/>
      <c r="CO13" s="640"/>
      <c r="CP13" s="640"/>
      <c r="CQ13" s="641"/>
      <c r="CR13" s="625">
        <v>1945356</v>
      </c>
      <c r="CS13" s="626"/>
      <c r="CT13" s="626"/>
      <c r="CU13" s="626"/>
      <c r="CV13" s="626"/>
      <c r="CW13" s="626"/>
      <c r="CX13" s="626"/>
      <c r="CY13" s="627"/>
      <c r="CZ13" s="628">
        <v>11.4</v>
      </c>
      <c r="DA13" s="628"/>
      <c r="DB13" s="628"/>
      <c r="DC13" s="628"/>
      <c r="DD13" s="634">
        <v>918537</v>
      </c>
      <c r="DE13" s="626"/>
      <c r="DF13" s="626"/>
      <c r="DG13" s="626"/>
      <c r="DH13" s="626"/>
      <c r="DI13" s="626"/>
      <c r="DJ13" s="626"/>
      <c r="DK13" s="626"/>
      <c r="DL13" s="626"/>
      <c r="DM13" s="626"/>
      <c r="DN13" s="626"/>
      <c r="DO13" s="626"/>
      <c r="DP13" s="627"/>
      <c r="DQ13" s="634">
        <v>1193243</v>
      </c>
      <c r="DR13" s="626"/>
      <c r="DS13" s="626"/>
      <c r="DT13" s="626"/>
      <c r="DU13" s="626"/>
      <c r="DV13" s="626"/>
      <c r="DW13" s="626"/>
      <c r="DX13" s="626"/>
      <c r="DY13" s="626"/>
      <c r="DZ13" s="626"/>
      <c r="EA13" s="626"/>
      <c r="EB13" s="626"/>
      <c r="EC13" s="635"/>
    </row>
    <row r="14" spans="2:143" ht="11.25" customHeight="1">
      <c r="B14" s="622" t="s">
        <v>235</v>
      </c>
      <c r="C14" s="623"/>
      <c r="D14" s="623"/>
      <c r="E14" s="623"/>
      <c r="F14" s="623"/>
      <c r="G14" s="623"/>
      <c r="H14" s="623"/>
      <c r="I14" s="623"/>
      <c r="J14" s="623"/>
      <c r="K14" s="623"/>
      <c r="L14" s="623"/>
      <c r="M14" s="623"/>
      <c r="N14" s="623"/>
      <c r="O14" s="623"/>
      <c r="P14" s="623"/>
      <c r="Q14" s="624"/>
      <c r="R14" s="625" t="s">
        <v>111</v>
      </c>
      <c r="S14" s="626"/>
      <c r="T14" s="626"/>
      <c r="U14" s="626"/>
      <c r="V14" s="626"/>
      <c r="W14" s="626"/>
      <c r="X14" s="626"/>
      <c r="Y14" s="627"/>
      <c r="Z14" s="628" t="s">
        <v>111</v>
      </c>
      <c r="AA14" s="628"/>
      <c r="AB14" s="628"/>
      <c r="AC14" s="628"/>
      <c r="AD14" s="629" t="s">
        <v>111</v>
      </c>
      <c r="AE14" s="629"/>
      <c r="AF14" s="629"/>
      <c r="AG14" s="629"/>
      <c r="AH14" s="629"/>
      <c r="AI14" s="629"/>
      <c r="AJ14" s="629"/>
      <c r="AK14" s="629"/>
      <c r="AL14" s="630" t="s">
        <v>111</v>
      </c>
      <c r="AM14" s="631"/>
      <c r="AN14" s="631"/>
      <c r="AO14" s="632"/>
      <c r="AP14" s="622" t="s">
        <v>236</v>
      </c>
      <c r="AQ14" s="623"/>
      <c r="AR14" s="623"/>
      <c r="AS14" s="623"/>
      <c r="AT14" s="623"/>
      <c r="AU14" s="623"/>
      <c r="AV14" s="623"/>
      <c r="AW14" s="623"/>
      <c r="AX14" s="623"/>
      <c r="AY14" s="623"/>
      <c r="AZ14" s="623"/>
      <c r="BA14" s="623"/>
      <c r="BB14" s="623"/>
      <c r="BC14" s="623"/>
      <c r="BD14" s="623"/>
      <c r="BE14" s="623"/>
      <c r="BF14" s="624"/>
      <c r="BG14" s="625">
        <v>71826</v>
      </c>
      <c r="BH14" s="626"/>
      <c r="BI14" s="626"/>
      <c r="BJ14" s="626"/>
      <c r="BK14" s="626"/>
      <c r="BL14" s="626"/>
      <c r="BM14" s="626"/>
      <c r="BN14" s="627"/>
      <c r="BO14" s="628">
        <v>2.6</v>
      </c>
      <c r="BP14" s="628"/>
      <c r="BQ14" s="628"/>
      <c r="BR14" s="628"/>
      <c r="BS14" s="634" t="s">
        <v>111</v>
      </c>
      <c r="BT14" s="626"/>
      <c r="BU14" s="626"/>
      <c r="BV14" s="626"/>
      <c r="BW14" s="626"/>
      <c r="BX14" s="626"/>
      <c r="BY14" s="626"/>
      <c r="BZ14" s="626"/>
      <c r="CA14" s="626"/>
      <c r="CB14" s="635"/>
      <c r="CD14" s="639" t="s">
        <v>237</v>
      </c>
      <c r="CE14" s="640"/>
      <c r="CF14" s="640"/>
      <c r="CG14" s="640"/>
      <c r="CH14" s="640"/>
      <c r="CI14" s="640"/>
      <c r="CJ14" s="640"/>
      <c r="CK14" s="640"/>
      <c r="CL14" s="640"/>
      <c r="CM14" s="640"/>
      <c r="CN14" s="640"/>
      <c r="CO14" s="640"/>
      <c r="CP14" s="640"/>
      <c r="CQ14" s="641"/>
      <c r="CR14" s="625">
        <v>692074</v>
      </c>
      <c r="CS14" s="626"/>
      <c r="CT14" s="626"/>
      <c r="CU14" s="626"/>
      <c r="CV14" s="626"/>
      <c r="CW14" s="626"/>
      <c r="CX14" s="626"/>
      <c r="CY14" s="627"/>
      <c r="CZ14" s="628">
        <v>4.0999999999999996</v>
      </c>
      <c r="DA14" s="628"/>
      <c r="DB14" s="628"/>
      <c r="DC14" s="628"/>
      <c r="DD14" s="634">
        <v>142727</v>
      </c>
      <c r="DE14" s="626"/>
      <c r="DF14" s="626"/>
      <c r="DG14" s="626"/>
      <c r="DH14" s="626"/>
      <c r="DI14" s="626"/>
      <c r="DJ14" s="626"/>
      <c r="DK14" s="626"/>
      <c r="DL14" s="626"/>
      <c r="DM14" s="626"/>
      <c r="DN14" s="626"/>
      <c r="DO14" s="626"/>
      <c r="DP14" s="627"/>
      <c r="DQ14" s="634">
        <v>549374</v>
      </c>
      <c r="DR14" s="626"/>
      <c r="DS14" s="626"/>
      <c r="DT14" s="626"/>
      <c r="DU14" s="626"/>
      <c r="DV14" s="626"/>
      <c r="DW14" s="626"/>
      <c r="DX14" s="626"/>
      <c r="DY14" s="626"/>
      <c r="DZ14" s="626"/>
      <c r="EA14" s="626"/>
      <c r="EB14" s="626"/>
      <c r="EC14" s="635"/>
    </row>
    <row r="15" spans="2:143" ht="11.25" customHeight="1">
      <c r="B15" s="622" t="s">
        <v>238</v>
      </c>
      <c r="C15" s="623"/>
      <c r="D15" s="623"/>
      <c r="E15" s="623"/>
      <c r="F15" s="623"/>
      <c r="G15" s="623"/>
      <c r="H15" s="623"/>
      <c r="I15" s="623"/>
      <c r="J15" s="623"/>
      <c r="K15" s="623"/>
      <c r="L15" s="623"/>
      <c r="M15" s="623"/>
      <c r="N15" s="623"/>
      <c r="O15" s="623"/>
      <c r="P15" s="623"/>
      <c r="Q15" s="624"/>
      <c r="R15" s="625">
        <v>17300</v>
      </c>
      <c r="S15" s="626"/>
      <c r="T15" s="626"/>
      <c r="U15" s="626"/>
      <c r="V15" s="626"/>
      <c r="W15" s="626"/>
      <c r="X15" s="626"/>
      <c r="Y15" s="627"/>
      <c r="Z15" s="628">
        <v>0.1</v>
      </c>
      <c r="AA15" s="628"/>
      <c r="AB15" s="628"/>
      <c r="AC15" s="628"/>
      <c r="AD15" s="629">
        <v>17300</v>
      </c>
      <c r="AE15" s="629"/>
      <c r="AF15" s="629"/>
      <c r="AG15" s="629"/>
      <c r="AH15" s="629"/>
      <c r="AI15" s="629"/>
      <c r="AJ15" s="629"/>
      <c r="AK15" s="629"/>
      <c r="AL15" s="630">
        <v>0.2</v>
      </c>
      <c r="AM15" s="631"/>
      <c r="AN15" s="631"/>
      <c r="AO15" s="632"/>
      <c r="AP15" s="622" t="s">
        <v>239</v>
      </c>
      <c r="AQ15" s="623"/>
      <c r="AR15" s="623"/>
      <c r="AS15" s="623"/>
      <c r="AT15" s="623"/>
      <c r="AU15" s="623"/>
      <c r="AV15" s="623"/>
      <c r="AW15" s="623"/>
      <c r="AX15" s="623"/>
      <c r="AY15" s="623"/>
      <c r="AZ15" s="623"/>
      <c r="BA15" s="623"/>
      <c r="BB15" s="623"/>
      <c r="BC15" s="623"/>
      <c r="BD15" s="623"/>
      <c r="BE15" s="623"/>
      <c r="BF15" s="624"/>
      <c r="BG15" s="625">
        <v>192504</v>
      </c>
      <c r="BH15" s="626"/>
      <c r="BI15" s="626"/>
      <c r="BJ15" s="626"/>
      <c r="BK15" s="626"/>
      <c r="BL15" s="626"/>
      <c r="BM15" s="626"/>
      <c r="BN15" s="627"/>
      <c r="BO15" s="628">
        <v>6.9</v>
      </c>
      <c r="BP15" s="628"/>
      <c r="BQ15" s="628"/>
      <c r="BR15" s="628"/>
      <c r="BS15" s="634" t="s">
        <v>111</v>
      </c>
      <c r="BT15" s="626"/>
      <c r="BU15" s="626"/>
      <c r="BV15" s="626"/>
      <c r="BW15" s="626"/>
      <c r="BX15" s="626"/>
      <c r="BY15" s="626"/>
      <c r="BZ15" s="626"/>
      <c r="CA15" s="626"/>
      <c r="CB15" s="635"/>
      <c r="CD15" s="639" t="s">
        <v>240</v>
      </c>
      <c r="CE15" s="640"/>
      <c r="CF15" s="640"/>
      <c r="CG15" s="640"/>
      <c r="CH15" s="640"/>
      <c r="CI15" s="640"/>
      <c r="CJ15" s="640"/>
      <c r="CK15" s="640"/>
      <c r="CL15" s="640"/>
      <c r="CM15" s="640"/>
      <c r="CN15" s="640"/>
      <c r="CO15" s="640"/>
      <c r="CP15" s="640"/>
      <c r="CQ15" s="641"/>
      <c r="CR15" s="625">
        <v>1412958</v>
      </c>
      <c r="CS15" s="626"/>
      <c r="CT15" s="626"/>
      <c r="CU15" s="626"/>
      <c r="CV15" s="626"/>
      <c r="CW15" s="626"/>
      <c r="CX15" s="626"/>
      <c r="CY15" s="627"/>
      <c r="CZ15" s="628">
        <v>8.3000000000000007</v>
      </c>
      <c r="DA15" s="628"/>
      <c r="DB15" s="628"/>
      <c r="DC15" s="628"/>
      <c r="DD15" s="634">
        <v>114650</v>
      </c>
      <c r="DE15" s="626"/>
      <c r="DF15" s="626"/>
      <c r="DG15" s="626"/>
      <c r="DH15" s="626"/>
      <c r="DI15" s="626"/>
      <c r="DJ15" s="626"/>
      <c r="DK15" s="626"/>
      <c r="DL15" s="626"/>
      <c r="DM15" s="626"/>
      <c r="DN15" s="626"/>
      <c r="DO15" s="626"/>
      <c r="DP15" s="627"/>
      <c r="DQ15" s="634">
        <v>1192236</v>
      </c>
      <c r="DR15" s="626"/>
      <c r="DS15" s="626"/>
      <c r="DT15" s="626"/>
      <c r="DU15" s="626"/>
      <c r="DV15" s="626"/>
      <c r="DW15" s="626"/>
      <c r="DX15" s="626"/>
      <c r="DY15" s="626"/>
      <c r="DZ15" s="626"/>
      <c r="EA15" s="626"/>
      <c r="EB15" s="626"/>
      <c r="EC15" s="635"/>
    </row>
    <row r="16" spans="2:143" ht="11.25" customHeight="1">
      <c r="B16" s="622" t="s">
        <v>241</v>
      </c>
      <c r="C16" s="623"/>
      <c r="D16" s="623"/>
      <c r="E16" s="623"/>
      <c r="F16" s="623"/>
      <c r="G16" s="623"/>
      <c r="H16" s="623"/>
      <c r="I16" s="623"/>
      <c r="J16" s="623"/>
      <c r="K16" s="623"/>
      <c r="L16" s="623"/>
      <c r="M16" s="623"/>
      <c r="N16" s="623"/>
      <c r="O16" s="623"/>
      <c r="P16" s="623"/>
      <c r="Q16" s="624"/>
      <c r="R16" s="625">
        <v>5996747</v>
      </c>
      <c r="S16" s="626"/>
      <c r="T16" s="626"/>
      <c r="U16" s="626"/>
      <c r="V16" s="626"/>
      <c r="W16" s="626"/>
      <c r="X16" s="626"/>
      <c r="Y16" s="627"/>
      <c r="Z16" s="628">
        <v>34.5</v>
      </c>
      <c r="AA16" s="628"/>
      <c r="AB16" s="628"/>
      <c r="AC16" s="628"/>
      <c r="AD16" s="629">
        <v>5551383</v>
      </c>
      <c r="AE16" s="629"/>
      <c r="AF16" s="629"/>
      <c r="AG16" s="629"/>
      <c r="AH16" s="629"/>
      <c r="AI16" s="629"/>
      <c r="AJ16" s="629"/>
      <c r="AK16" s="629"/>
      <c r="AL16" s="630">
        <v>60.1</v>
      </c>
      <c r="AM16" s="631"/>
      <c r="AN16" s="631"/>
      <c r="AO16" s="632"/>
      <c r="AP16" s="622" t="s">
        <v>242</v>
      </c>
      <c r="AQ16" s="623"/>
      <c r="AR16" s="623"/>
      <c r="AS16" s="623"/>
      <c r="AT16" s="623"/>
      <c r="AU16" s="623"/>
      <c r="AV16" s="623"/>
      <c r="AW16" s="623"/>
      <c r="AX16" s="623"/>
      <c r="AY16" s="623"/>
      <c r="AZ16" s="623"/>
      <c r="BA16" s="623"/>
      <c r="BB16" s="623"/>
      <c r="BC16" s="623"/>
      <c r="BD16" s="623"/>
      <c r="BE16" s="623"/>
      <c r="BF16" s="624"/>
      <c r="BG16" s="625" t="s">
        <v>111</v>
      </c>
      <c r="BH16" s="626"/>
      <c r="BI16" s="626"/>
      <c r="BJ16" s="626"/>
      <c r="BK16" s="626"/>
      <c r="BL16" s="626"/>
      <c r="BM16" s="626"/>
      <c r="BN16" s="627"/>
      <c r="BO16" s="628" t="s">
        <v>111</v>
      </c>
      <c r="BP16" s="628"/>
      <c r="BQ16" s="628"/>
      <c r="BR16" s="628"/>
      <c r="BS16" s="634" t="s">
        <v>111</v>
      </c>
      <c r="BT16" s="626"/>
      <c r="BU16" s="626"/>
      <c r="BV16" s="626"/>
      <c r="BW16" s="626"/>
      <c r="BX16" s="626"/>
      <c r="BY16" s="626"/>
      <c r="BZ16" s="626"/>
      <c r="CA16" s="626"/>
      <c r="CB16" s="635"/>
      <c r="CD16" s="639" t="s">
        <v>243</v>
      </c>
      <c r="CE16" s="640"/>
      <c r="CF16" s="640"/>
      <c r="CG16" s="640"/>
      <c r="CH16" s="640"/>
      <c r="CI16" s="640"/>
      <c r="CJ16" s="640"/>
      <c r="CK16" s="640"/>
      <c r="CL16" s="640"/>
      <c r="CM16" s="640"/>
      <c r="CN16" s="640"/>
      <c r="CO16" s="640"/>
      <c r="CP16" s="640"/>
      <c r="CQ16" s="641"/>
      <c r="CR16" s="625">
        <v>187344</v>
      </c>
      <c r="CS16" s="626"/>
      <c r="CT16" s="626"/>
      <c r="CU16" s="626"/>
      <c r="CV16" s="626"/>
      <c r="CW16" s="626"/>
      <c r="CX16" s="626"/>
      <c r="CY16" s="627"/>
      <c r="CZ16" s="628">
        <v>1.1000000000000001</v>
      </c>
      <c r="DA16" s="628"/>
      <c r="DB16" s="628"/>
      <c r="DC16" s="628"/>
      <c r="DD16" s="634" t="s">
        <v>111</v>
      </c>
      <c r="DE16" s="626"/>
      <c r="DF16" s="626"/>
      <c r="DG16" s="626"/>
      <c r="DH16" s="626"/>
      <c r="DI16" s="626"/>
      <c r="DJ16" s="626"/>
      <c r="DK16" s="626"/>
      <c r="DL16" s="626"/>
      <c r="DM16" s="626"/>
      <c r="DN16" s="626"/>
      <c r="DO16" s="626"/>
      <c r="DP16" s="627"/>
      <c r="DQ16" s="634">
        <v>120475</v>
      </c>
      <c r="DR16" s="626"/>
      <c r="DS16" s="626"/>
      <c r="DT16" s="626"/>
      <c r="DU16" s="626"/>
      <c r="DV16" s="626"/>
      <c r="DW16" s="626"/>
      <c r="DX16" s="626"/>
      <c r="DY16" s="626"/>
      <c r="DZ16" s="626"/>
      <c r="EA16" s="626"/>
      <c r="EB16" s="626"/>
      <c r="EC16" s="635"/>
    </row>
    <row r="17" spans="2:133" ht="11.25" customHeight="1">
      <c r="B17" s="622" t="s">
        <v>244</v>
      </c>
      <c r="C17" s="623"/>
      <c r="D17" s="623"/>
      <c r="E17" s="623"/>
      <c r="F17" s="623"/>
      <c r="G17" s="623"/>
      <c r="H17" s="623"/>
      <c r="I17" s="623"/>
      <c r="J17" s="623"/>
      <c r="K17" s="623"/>
      <c r="L17" s="623"/>
      <c r="M17" s="623"/>
      <c r="N17" s="623"/>
      <c r="O17" s="623"/>
      <c r="P17" s="623"/>
      <c r="Q17" s="624"/>
      <c r="R17" s="625">
        <v>5551383</v>
      </c>
      <c r="S17" s="626"/>
      <c r="T17" s="626"/>
      <c r="U17" s="626"/>
      <c r="V17" s="626"/>
      <c r="W17" s="626"/>
      <c r="X17" s="626"/>
      <c r="Y17" s="627"/>
      <c r="Z17" s="628">
        <v>31.9</v>
      </c>
      <c r="AA17" s="628"/>
      <c r="AB17" s="628"/>
      <c r="AC17" s="628"/>
      <c r="AD17" s="629">
        <v>5551383</v>
      </c>
      <c r="AE17" s="629"/>
      <c r="AF17" s="629"/>
      <c r="AG17" s="629"/>
      <c r="AH17" s="629"/>
      <c r="AI17" s="629"/>
      <c r="AJ17" s="629"/>
      <c r="AK17" s="629"/>
      <c r="AL17" s="630">
        <v>60.1</v>
      </c>
      <c r="AM17" s="631"/>
      <c r="AN17" s="631"/>
      <c r="AO17" s="632"/>
      <c r="AP17" s="622" t="s">
        <v>245</v>
      </c>
      <c r="AQ17" s="623"/>
      <c r="AR17" s="623"/>
      <c r="AS17" s="623"/>
      <c r="AT17" s="623"/>
      <c r="AU17" s="623"/>
      <c r="AV17" s="623"/>
      <c r="AW17" s="623"/>
      <c r="AX17" s="623"/>
      <c r="AY17" s="623"/>
      <c r="AZ17" s="623"/>
      <c r="BA17" s="623"/>
      <c r="BB17" s="623"/>
      <c r="BC17" s="623"/>
      <c r="BD17" s="623"/>
      <c r="BE17" s="623"/>
      <c r="BF17" s="624"/>
      <c r="BG17" s="625" t="s">
        <v>111</v>
      </c>
      <c r="BH17" s="626"/>
      <c r="BI17" s="626"/>
      <c r="BJ17" s="626"/>
      <c r="BK17" s="626"/>
      <c r="BL17" s="626"/>
      <c r="BM17" s="626"/>
      <c r="BN17" s="627"/>
      <c r="BO17" s="628" t="s">
        <v>111</v>
      </c>
      <c r="BP17" s="628"/>
      <c r="BQ17" s="628"/>
      <c r="BR17" s="628"/>
      <c r="BS17" s="634" t="s">
        <v>111</v>
      </c>
      <c r="BT17" s="626"/>
      <c r="BU17" s="626"/>
      <c r="BV17" s="626"/>
      <c r="BW17" s="626"/>
      <c r="BX17" s="626"/>
      <c r="BY17" s="626"/>
      <c r="BZ17" s="626"/>
      <c r="CA17" s="626"/>
      <c r="CB17" s="635"/>
      <c r="CD17" s="639" t="s">
        <v>246</v>
      </c>
      <c r="CE17" s="640"/>
      <c r="CF17" s="640"/>
      <c r="CG17" s="640"/>
      <c r="CH17" s="640"/>
      <c r="CI17" s="640"/>
      <c r="CJ17" s="640"/>
      <c r="CK17" s="640"/>
      <c r="CL17" s="640"/>
      <c r="CM17" s="640"/>
      <c r="CN17" s="640"/>
      <c r="CO17" s="640"/>
      <c r="CP17" s="640"/>
      <c r="CQ17" s="641"/>
      <c r="CR17" s="625">
        <v>2023858</v>
      </c>
      <c r="CS17" s="626"/>
      <c r="CT17" s="626"/>
      <c r="CU17" s="626"/>
      <c r="CV17" s="626"/>
      <c r="CW17" s="626"/>
      <c r="CX17" s="626"/>
      <c r="CY17" s="627"/>
      <c r="CZ17" s="628">
        <v>11.9</v>
      </c>
      <c r="DA17" s="628"/>
      <c r="DB17" s="628"/>
      <c r="DC17" s="628"/>
      <c r="DD17" s="634" t="s">
        <v>111</v>
      </c>
      <c r="DE17" s="626"/>
      <c r="DF17" s="626"/>
      <c r="DG17" s="626"/>
      <c r="DH17" s="626"/>
      <c r="DI17" s="626"/>
      <c r="DJ17" s="626"/>
      <c r="DK17" s="626"/>
      <c r="DL17" s="626"/>
      <c r="DM17" s="626"/>
      <c r="DN17" s="626"/>
      <c r="DO17" s="626"/>
      <c r="DP17" s="627"/>
      <c r="DQ17" s="634">
        <v>1875157</v>
      </c>
      <c r="DR17" s="626"/>
      <c r="DS17" s="626"/>
      <c r="DT17" s="626"/>
      <c r="DU17" s="626"/>
      <c r="DV17" s="626"/>
      <c r="DW17" s="626"/>
      <c r="DX17" s="626"/>
      <c r="DY17" s="626"/>
      <c r="DZ17" s="626"/>
      <c r="EA17" s="626"/>
      <c r="EB17" s="626"/>
      <c r="EC17" s="635"/>
    </row>
    <row r="18" spans="2:133" ht="11.25" customHeight="1">
      <c r="B18" s="622" t="s">
        <v>247</v>
      </c>
      <c r="C18" s="623"/>
      <c r="D18" s="623"/>
      <c r="E18" s="623"/>
      <c r="F18" s="623"/>
      <c r="G18" s="623"/>
      <c r="H18" s="623"/>
      <c r="I18" s="623"/>
      <c r="J18" s="623"/>
      <c r="K18" s="623"/>
      <c r="L18" s="623"/>
      <c r="M18" s="623"/>
      <c r="N18" s="623"/>
      <c r="O18" s="623"/>
      <c r="P18" s="623"/>
      <c r="Q18" s="624"/>
      <c r="R18" s="625">
        <v>445364</v>
      </c>
      <c r="S18" s="626"/>
      <c r="T18" s="626"/>
      <c r="U18" s="626"/>
      <c r="V18" s="626"/>
      <c r="W18" s="626"/>
      <c r="X18" s="626"/>
      <c r="Y18" s="627"/>
      <c r="Z18" s="628">
        <v>2.6</v>
      </c>
      <c r="AA18" s="628"/>
      <c r="AB18" s="628"/>
      <c r="AC18" s="628"/>
      <c r="AD18" s="629" t="s">
        <v>111</v>
      </c>
      <c r="AE18" s="629"/>
      <c r="AF18" s="629"/>
      <c r="AG18" s="629"/>
      <c r="AH18" s="629"/>
      <c r="AI18" s="629"/>
      <c r="AJ18" s="629"/>
      <c r="AK18" s="629"/>
      <c r="AL18" s="630" t="s">
        <v>111</v>
      </c>
      <c r="AM18" s="631"/>
      <c r="AN18" s="631"/>
      <c r="AO18" s="632"/>
      <c r="AP18" s="622" t="s">
        <v>248</v>
      </c>
      <c r="AQ18" s="623"/>
      <c r="AR18" s="623"/>
      <c r="AS18" s="623"/>
      <c r="AT18" s="623"/>
      <c r="AU18" s="623"/>
      <c r="AV18" s="623"/>
      <c r="AW18" s="623"/>
      <c r="AX18" s="623"/>
      <c r="AY18" s="623"/>
      <c r="AZ18" s="623"/>
      <c r="BA18" s="623"/>
      <c r="BB18" s="623"/>
      <c r="BC18" s="623"/>
      <c r="BD18" s="623"/>
      <c r="BE18" s="623"/>
      <c r="BF18" s="624"/>
      <c r="BG18" s="625" t="s">
        <v>111</v>
      </c>
      <c r="BH18" s="626"/>
      <c r="BI18" s="626"/>
      <c r="BJ18" s="626"/>
      <c r="BK18" s="626"/>
      <c r="BL18" s="626"/>
      <c r="BM18" s="626"/>
      <c r="BN18" s="627"/>
      <c r="BO18" s="628" t="s">
        <v>111</v>
      </c>
      <c r="BP18" s="628"/>
      <c r="BQ18" s="628"/>
      <c r="BR18" s="628"/>
      <c r="BS18" s="634" t="s">
        <v>111</v>
      </c>
      <c r="BT18" s="626"/>
      <c r="BU18" s="626"/>
      <c r="BV18" s="626"/>
      <c r="BW18" s="626"/>
      <c r="BX18" s="626"/>
      <c r="BY18" s="626"/>
      <c r="BZ18" s="626"/>
      <c r="CA18" s="626"/>
      <c r="CB18" s="635"/>
      <c r="CD18" s="639" t="s">
        <v>249</v>
      </c>
      <c r="CE18" s="640"/>
      <c r="CF18" s="640"/>
      <c r="CG18" s="640"/>
      <c r="CH18" s="640"/>
      <c r="CI18" s="640"/>
      <c r="CJ18" s="640"/>
      <c r="CK18" s="640"/>
      <c r="CL18" s="640"/>
      <c r="CM18" s="640"/>
      <c r="CN18" s="640"/>
      <c r="CO18" s="640"/>
      <c r="CP18" s="640"/>
      <c r="CQ18" s="641"/>
      <c r="CR18" s="625" t="s">
        <v>111</v>
      </c>
      <c r="CS18" s="626"/>
      <c r="CT18" s="626"/>
      <c r="CU18" s="626"/>
      <c r="CV18" s="626"/>
      <c r="CW18" s="626"/>
      <c r="CX18" s="626"/>
      <c r="CY18" s="627"/>
      <c r="CZ18" s="628" t="s">
        <v>111</v>
      </c>
      <c r="DA18" s="628"/>
      <c r="DB18" s="628"/>
      <c r="DC18" s="628"/>
      <c r="DD18" s="634" t="s">
        <v>111</v>
      </c>
      <c r="DE18" s="626"/>
      <c r="DF18" s="626"/>
      <c r="DG18" s="626"/>
      <c r="DH18" s="626"/>
      <c r="DI18" s="626"/>
      <c r="DJ18" s="626"/>
      <c r="DK18" s="626"/>
      <c r="DL18" s="626"/>
      <c r="DM18" s="626"/>
      <c r="DN18" s="626"/>
      <c r="DO18" s="626"/>
      <c r="DP18" s="627"/>
      <c r="DQ18" s="634" t="s">
        <v>111</v>
      </c>
      <c r="DR18" s="626"/>
      <c r="DS18" s="626"/>
      <c r="DT18" s="626"/>
      <c r="DU18" s="626"/>
      <c r="DV18" s="626"/>
      <c r="DW18" s="626"/>
      <c r="DX18" s="626"/>
      <c r="DY18" s="626"/>
      <c r="DZ18" s="626"/>
      <c r="EA18" s="626"/>
      <c r="EB18" s="626"/>
      <c r="EC18" s="635"/>
    </row>
    <row r="19" spans="2:133" ht="11.25" customHeight="1">
      <c r="B19" s="622" t="s">
        <v>250</v>
      </c>
      <c r="C19" s="623"/>
      <c r="D19" s="623"/>
      <c r="E19" s="623"/>
      <c r="F19" s="623"/>
      <c r="G19" s="623"/>
      <c r="H19" s="623"/>
      <c r="I19" s="623"/>
      <c r="J19" s="623"/>
      <c r="K19" s="623"/>
      <c r="L19" s="623"/>
      <c r="M19" s="623"/>
      <c r="N19" s="623"/>
      <c r="O19" s="623"/>
      <c r="P19" s="623"/>
      <c r="Q19" s="624"/>
      <c r="R19" s="625" t="s">
        <v>111</v>
      </c>
      <c r="S19" s="626"/>
      <c r="T19" s="626"/>
      <c r="U19" s="626"/>
      <c r="V19" s="626"/>
      <c r="W19" s="626"/>
      <c r="X19" s="626"/>
      <c r="Y19" s="627"/>
      <c r="Z19" s="628" t="s">
        <v>111</v>
      </c>
      <c r="AA19" s="628"/>
      <c r="AB19" s="628"/>
      <c r="AC19" s="628"/>
      <c r="AD19" s="629" t="s">
        <v>111</v>
      </c>
      <c r="AE19" s="629"/>
      <c r="AF19" s="629"/>
      <c r="AG19" s="629"/>
      <c r="AH19" s="629"/>
      <c r="AI19" s="629"/>
      <c r="AJ19" s="629"/>
      <c r="AK19" s="629"/>
      <c r="AL19" s="630" t="s">
        <v>111</v>
      </c>
      <c r="AM19" s="631"/>
      <c r="AN19" s="631"/>
      <c r="AO19" s="632"/>
      <c r="AP19" s="622" t="s">
        <v>251</v>
      </c>
      <c r="AQ19" s="623"/>
      <c r="AR19" s="623"/>
      <c r="AS19" s="623"/>
      <c r="AT19" s="623"/>
      <c r="AU19" s="623"/>
      <c r="AV19" s="623"/>
      <c r="AW19" s="623"/>
      <c r="AX19" s="623"/>
      <c r="AY19" s="623"/>
      <c r="AZ19" s="623"/>
      <c r="BA19" s="623"/>
      <c r="BB19" s="623"/>
      <c r="BC19" s="623"/>
      <c r="BD19" s="623"/>
      <c r="BE19" s="623"/>
      <c r="BF19" s="624"/>
      <c r="BG19" s="625">
        <v>12723</v>
      </c>
      <c r="BH19" s="626"/>
      <c r="BI19" s="626"/>
      <c r="BJ19" s="626"/>
      <c r="BK19" s="626"/>
      <c r="BL19" s="626"/>
      <c r="BM19" s="626"/>
      <c r="BN19" s="627"/>
      <c r="BO19" s="628">
        <v>0.5</v>
      </c>
      <c r="BP19" s="628"/>
      <c r="BQ19" s="628"/>
      <c r="BR19" s="628"/>
      <c r="BS19" s="634" t="s">
        <v>111</v>
      </c>
      <c r="BT19" s="626"/>
      <c r="BU19" s="626"/>
      <c r="BV19" s="626"/>
      <c r="BW19" s="626"/>
      <c r="BX19" s="626"/>
      <c r="BY19" s="626"/>
      <c r="BZ19" s="626"/>
      <c r="CA19" s="626"/>
      <c r="CB19" s="635"/>
      <c r="CD19" s="639" t="s">
        <v>252</v>
      </c>
      <c r="CE19" s="640"/>
      <c r="CF19" s="640"/>
      <c r="CG19" s="640"/>
      <c r="CH19" s="640"/>
      <c r="CI19" s="640"/>
      <c r="CJ19" s="640"/>
      <c r="CK19" s="640"/>
      <c r="CL19" s="640"/>
      <c r="CM19" s="640"/>
      <c r="CN19" s="640"/>
      <c r="CO19" s="640"/>
      <c r="CP19" s="640"/>
      <c r="CQ19" s="641"/>
      <c r="CR19" s="625" t="s">
        <v>111</v>
      </c>
      <c r="CS19" s="626"/>
      <c r="CT19" s="626"/>
      <c r="CU19" s="626"/>
      <c r="CV19" s="626"/>
      <c r="CW19" s="626"/>
      <c r="CX19" s="626"/>
      <c r="CY19" s="627"/>
      <c r="CZ19" s="628" t="s">
        <v>111</v>
      </c>
      <c r="DA19" s="628"/>
      <c r="DB19" s="628"/>
      <c r="DC19" s="628"/>
      <c r="DD19" s="634" t="s">
        <v>111</v>
      </c>
      <c r="DE19" s="626"/>
      <c r="DF19" s="626"/>
      <c r="DG19" s="626"/>
      <c r="DH19" s="626"/>
      <c r="DI19" s="626"/>
      <c r="DJ19" s="626"/>
      <c r="DK19" s="626"/>
      <c r="DL19" s="626"/>
      <c r="DM19" s="626"/>
      <c r="DN19" s="626"/>
      <c r="DO19" s="626"/>
      <c r="DP19" s="627"/>
      <c r="DQ19" s="634" t="s">
        <v>111</v>
      </c>
      <c r="DR19" s="626"/>
      <c r="DS19" s="626"/>
      <c r="DT19" s="626"/>
      <c r="DU19" s="626"/>
      <c r="DV19" s="626"/>
      <c r="DW19" s="626"/>
      <c r="DX19" s="626"/>
      <c r="DY19" s="626"/>
      <c r="DZ19" s="626"/>
      <c r="EA19" s="626"/>
      <c r="EB19" s="626"/>
      <c r="EC19" s="635"/>
    </row>
    <row r="20" spans="2:133" ht="11.25" customHeight="1">
      <c r="B20" s="622" t="s">
        <v>253</v>
      </c>
      <c r="C20" s="623"/>
      <c r="D20" s="623"/>
      <c r="E20" s="623"/>
      <c r="F20" s="623"/>
      <c r="G20" s="623"/>
      <c r="H20" s="623"/>
      <c r="I20" s="623"/>
      <c r="J20" s="623"/>
      <c r="K20" s="623"/>
      <c r="L20" s="623"/>
      <c r="M20" s="623"/>
      <c r="N20" s="623"/>
      <c r="O20" s="623"/>
      <c r="P20" s="623"/>
      <c r="Q20" s="624"/>
      <c r="R20" s="625">
        <v>9605074</v>
      </c>
      <c r="S20" s="626"/>
      <c r="T20" s="626"/>
      <c r="U20" s="626"/>
      <c r="V20" s="626"/>
      <c r="W20" s="626"/>
      <c r="X20" s="626"/>
      <c r="Y20" s="627"/>
      <c r="Z20" s="628">
        <v>55.2</v>
      </c>
      <c r="AA20" s="628"/>
      <c r="AB20" s="628"/>
      <c r="AC20" s="628"/>
      <c r="AD20" s="629">
        <v>9159710</v>
      </c>
      <c r="AE20" s="629"/>
      <c r="AF20" s="629"/>
      <c r="AG20" s="629"/>
      <c r="AH20" s="629"/>
      <c r="AI20" s="629"/>
      <c r="AJ20" s="629"/>
      <c r="AK20" s="629"/>
      <c r="AL20" s="630">
        <v>99.2</v>
      </c>
      <c r="AM20" s="631"/>
      <c r="AN20" s="631"/>
      <c r="AO20" s="632"/>
      <c r="AP20" s="622" t="s">
        <v>254</v>
      </c>
      <c r="AQ20" s="623"/>
      <c r="AR20" s="623"/>
      <c r="AS20" s="623"/>
      <c r="AT20" s="623"/>
      <c r="AU20" s="623"/>
      <c r="AV20" s="623"/>
      <c r="AW20" s="623"/>
      <c r="AX20" s="623"/>
      <c r="AY20" s="623"/>
      <c r="AZ20" s="623"/>
      <c r="BA20" s="623"/>
      <c r="BB20" s="623"/>
      <c r="BC20" s="623"/>
      <c r="BD20" s="623"/>
      <c r="BE20" s="623"/>
      <c r="BF20" s="624"/>
      <c r="BG20" s="625">
        <v>12723</v>
      </c>
      <c r="BH20" s="626"/>
      <c r="BI20" s="626"/>
      <c r="BJ20" s="626"/>
      <c r="BK20" s="626"/>
      <c r="BL20" s="626"/>
      <c r="BM20" s="626"/>
      <c r="BN20" s="627"/>
      <c r="BO20" s="628">
        <v>0.5</v>
      </c>
      <c r="BP20" s="628"/>
      <c r="BQ20" s="628"/>
      <c r="BR20" s="628"/>
      <c r="BS20" s="634" t="s">
        <v>111</v>
      </c>
      <c r="BT20" s="626"/>
      <c r="BU20" s="626"/>
      <c r="BV20" s="626"/>
      <c r="BW20" s="626"/>
      <c r="BX20" s="626"/>
      <c r="BY20" s="626"/>
      <c r="BZ20" s="626"/>
      <c r="CA20" s="626"/>
      <c r="CB20" s="635"/>
      <c r="CD20" s="639" t="s">
        <v>255</v>
      </c>
      <c r="CE20" s="640"/>
      <c r="CF20" s="640"/>
      <c r="CG20" s="640"/>
      <c r="CH20" s="640"/>
      <c r="CI20" s="640"/>
      <c r="CJ20" s="640"/>
      <c r="CK20" s="640"/>
      <c r="CL20" s="640"/>
      <c r="CM20" s="640"/>
      <c r="CN20" s="640"/>
      <c r="CO20" s="640"/>
      <c r="CP20" s="640"/>
      <c r="CQ20" s="641"/>
      <c r="CR20" s="625">
        <v>17015966</v>
      </c>
      <c r="CS20" s="626"/>
      <c r="CT20" s="626"/>
      <c r="CU20" s="626"/>
      <c r="CV20" s="626"/>
      <c r="CW20" s="626"/>
      <c r="CX20" s="626"/>
      <c r="CY20" s="627"/>
      <c r="CZ20" s="628">
        <v>100</v>
      </c>
      <c r="DA20" s="628"/>
      <c r="DB20" s="628"/>
      <c r="DC20" s="628"/>
      <c r="DD20" s="634">
        <v>3375309</v>
      </c>
      <c r="DE20" s="626"/>
      <c r="DF20" s="626"/>
      <c r="DG20" s="626"/>
      <c r="DH20" s="626"/>
      <c r="DI20" s="626"/>
      <c r="DJ20" s="626"/>
      <c r="DK20" s="626"/>
      <c r="DL20" s="626"/>
      <c r="DM20" s="626"/>
      <c r="DN20" s="626"/>
      <c r="DO20" s="626"/>
      <c r="DP20" s="627"/>
      <c r="DQ20" s="634">
        <v>10854835</v>
      </c>
      <c r="DR20" s="626"/>
      <c r="DS20" s="626"/>
      <c r="DT20" s="626"/>
      <c r="DU20" s="626"/>
      <c r="DV20" s="626"/>
      <c r="DW20" s="626"/>
      <c r="DX20" s="626"/>
      <c r="DY20" s="626"/>
      <c r="DZ20" s="626"/>
      <c r="EA20" s="626"/>
      <c r="EB20" s="626"/>
      <c r="EC20" s="635"/>
    </row>
    <row r="21" spans="2:133" ht="11.25" customHeight="1">
      <c r="B21" s="622" t="s">
        <v>256</v>
      </c>
      <c r="C21" s="623"/>
      <c r="D21" s="623"/>
      <c r="E21" s="623"/>
      <c r="F21" s="623"/>
      <c r="G21" s="623"/>
      <c r="H21" s="623"/>
      <c r="I21" s="623"/>
      <c r="J21" s="623"/>
      <c r="K21" s="623"/>
      <c r="L21" s="623"/>
      <c r="M21" s="623"/>
      <c r="N21" s="623"/>
      <c r="O21" s="623"/>
      <c r="P21" s="623"/>
      <c r="Q21" s="624"/>
      <c r="R21" s="625">
        <v>4016</v>
      </c>
      <c r="S21" s="626"/>
      <c r="T21" s="626"/>
      <c r="U21" s="626"/>
      <c r="V21" s="626"/>
      <c r="W21" s="626"/>
      <c r="X21" s="626"/>
      <c r="Y21" s="627"/>
      <c r="Z21" s="628">
        <v>0</v>
      </c>
      <c r="AA21" s="628"/>
      <c r="AB21" s="628"/>
      <c r="AC21" s="628"/>
      <c r="AD21" s="629">
        <v>4016</v>
      </c>
      <c r="AE21" s="629"/>
      <c r="AF21" s="629"/>
      <c r="AG21" s="629"/>
      <c r="AH21" s="629"/>
      <c r="AI21" s="629"/>
      <c r="AJ21" s="629"/>
      <c r="AK21" s="629"/>
      <c r="AL21" s="630">
        <v>0</v>
      </c>
      <c r="AM21" s="631"/>
      <c r="AN21" s="631"/>
      <c r="AO21" s="632"/>
      <c r="AP21" s="642" t="s">
        <v>257</v>
      </c>
      <c r="AQ21" s="643"/>
      <c r="AR21" s="643"/>
      <c r="AS21" s="643"/>
      <c r="AT21" s="643"/>
      <c r="AU21" s="643"/>
      <c r="AV21" s="643"/>
      <c r="AW21" s="643"/>
      <c r="AX21" s="643"/>
      <c r="AY21" s="643"/>
      <c r="AZ21" s="643"/>
      <c r="BA21" s="643"/>
      <c r="BB21" s="643"/>
      <c r="BC21" s="643"/>
      <c r="BD21" s="643"/>
      <c r="BE21" s="643"/>
      <c r="BF21" s="644"/>
      <c r="BG21" s="625">
        <v>12723</v>
      </c>
      <c r="BH21" s="626"/>
      <c r="BI21" s="626"/>
      <c r="BJ21" s="626"/>
      <c r="BK21" s="626"/>
      <c r="BL21" s="626"/>
      <c r="BM21" s="626"/>
      <c r="BN21" s="627"/>
      <c r="BO21" s="628">
        <v>0.5</v>
      </c>
      <c r="BP21" s="628"/>
      <c r="BQ21" s="628"/>
      <c r="BR21" s="628"/>
      <c r="BS21" s="634" t="s">
        <v>111</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c r="B22" s="622" t="s">
        <v>258</v>
      </c>
      <c r="C22" s="623"/>
      <c r="D22" s="623"/>
      <c r="E22" s="623"/>
      <c r="F22" s="623"/>
      <c r="G22" s="623"/>
      <c r="H22" s="623"/>
      <c r="I22" s="623"/>
      <c r="J22" s="623"/>
      <c r="K22" s="623"/>
      <c r="L22" s="623"/>
      <c r="M22" s="623"/>
      <c r="N22" s="623"/>
      <c r="O22" s="623"/>
      <c r="P22" s="623"/>
      <c r="Q22" s="624"/>
      <c r="R22" s="625">
        <v>108341</v>
      </c>
      <c r="S22" s="626"/>
      <c r="T22" s="626"/>
      <c r="U22" s="626"/>
      <c r="V22" s="626"/>
      <c r="W22" s="626"/>
      <c r="X22" s="626"/>
      <c r="Y22" s="627"/>
      <c r="Z22" s="628">
        <v>0.6</v>
      </c>
      <c r="AA22" s="628"/>
      <c r="AB22" s="628"/>
      <c r="AC22" s="628"/>
      <c r="AD22" s="629" t="s">
        <v>111</v>
      </c>
      <c r="AE22" s="629"/>
      <c r="AF22" s="629"/>
      <c r="AG22" s="629"/>
      <c r="AH22" s="629"/>
      <c r="AI22" s="629"/>
      <c r="AJ22" s="629"/>
      <c r="AK22" s="629"/>
      <c r="AL22" s="630" t="s">
        <v>111</v>
      </c>
      <c r="AM22" s="631"/>
      <c r="AN22" s="631"/>
      <c r="AO22" s="632"/>
      <c r="AP22" s="642" t="s">
        <v>259</v>
      </c>
      <c r="AQ22" s="643"/>
      <c r="AR22" s="643"/>
      <c r="AS22" s="643"/>
      <c r="AT22" s="643"/>
      <c r="AU22" s="643"/>
      <c r="AV22" s="643"/>
      <c r="AW22" s="643"/>
      <c r="AX22" s="643"/>
      <c r="AY22" s="643"/>
      <c r="AZ22" s="643"/>
      <c r="BA22" s="643"/>
      <c r="BB22" s="643"/>
      <c r="BC22" s="643"/>
      <c r="BD22" s="643"/>
      <c r="BE22" s="643"/>
      <c r="BF22" s="644"/>
      <c r="BG22" s="625" t="s">
        <v>111</v>
      </c>
      <c r="BH22" s="626"/>
      <c r="BI22" s="626"/>
      <c r="BJ22" s="626"/>
      <c r="BK22" s="626"/>
      <c r="BL22" s="626"/>
      <c r="BM22" s="626"/>
      <c r="BN22" s="627"/>
      <c r="BO22" s="628" t="s">
        <v>111</v>
      </c>
      <c r="BP22" s="628"/>
      <c r="BQ22" s="628"/>
      <c r="BR22" s="628"/>
      <c r="BS22" s="634" t="s">
        <v>111</v>
      </c>
      <c r="BT22" s="626"/>
      <c r="BU22" s="626"/>
      <c r="BV22" s="626"/>
      <c r="BW22" s="626"/>
      <c r="BX22" s="626"/>
      <c r="BY22" s="626"/>
      <c r="BZ22" s="626"/>
      <c r="CA22" s="626"/>
      <c r="CB22" s="635"/>
      <c r="CD22" s="607" t="s">
        <v>260</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c r="B23" s="622" t="s">
        <v>261</v>
      </c>
      <c r="C23" s="623"/>
      <c r="D23" s="623"/>
      <c r="E23" s="623"/>
      <c r="F23" s="623"/>
      <c r="G23" s="623"/>
      <c r="H23" s="623"/>
      <c r="I23" s="623"/>
      <c r="J23" s="623"/>
      <c r="K23" s="623"/>
      <c r="L23" s="623"/>
      <c r="M23" s="623"/>
      <c r="N23" s="623"/>
      <c r="O23" s="623"/>
      <c r="P23" s="623"/>
      <c r="Q23" s="624"/>
      <c r="R23" s="625">
        <v>345538</v>
      </c>
      <c r="S23" s="626"/>
      <c r="T23" s="626"/>
      <c r="U23" s="626"/>
      <c r="V23" s="626"/>
      <c r="W23" s="626"/>
      <c r="X23" s="626"/>
      <c r="Y23" s="627"/>
      <c r="Z23" s="628">
        <v>2</v>
      </c>
      <c r="AA23" s="628"/>
      <c r="AB23" s="628"/>
      <c r="AC23" s="628"/>
      <c r="AD23" s="629">
        <v>6737</v>
      </c>
      <c r="AE23" s="629"/>
      <c r="AF23" s="629"/>
      <c r="AG23" s="629"/>
      <c r="AH23" s="629"/>
      <c r="AI23" s="629"/>
      <c r="AJ23" s="629"/>
      <c r="AK23" s="629"/>
      <c r="AL23" s="630">
        <v>0.1</v>
      </c>
      <c r="AM23" s="631"/>
      <c r="AN23" s="631"/>
      <c r="AO23" s="632"/>
      <c r="AP23" s="642" t="s">
        <v>262</v>
      </c>
      <c r="AQ23" s="643"/>
      <c r="AR23" s="643"/>
      <c r="AS23" s="643"/>
      <c r="AT23" s="643"/>
      <c r="AU23" s="643"/>
      <c r="AV23" s="643"/>
      <c r="AW23" s="643"/>
      <c r="AX23" s="643"/>
      <c r="AY23" s="643"/>
      <c r="AZ23" s="643"/>
      <c r="BA23" s="643"/>
      <c r="BB23" s="643"/>
      <c r="BC23" s="643"/>
      <c r="BD23" s="643"/>
      <c r="BE23" s="643"/>
      <c r="BF23" s="644"/>
      <c r="BG23" s="625" t="s">
        <v>111</v>
      </c>
      <c r="BH23" s="626"/>
      <c r="BI23" s="626"/>
      <c r="BJ23" s="626"/>
      <c r="BK23" s="626"/>
      <c r="BL23" s="626"/>
      <c r="BM23" s="626"/>
      <c r="BN23" s="627"/>
      <c r="BO23" s="628" t="s">
        <v>111</v>
      </c>
      <c r="BP23" s="628"/>
      <c r="BQ23" s="628"/>
      <c r="BR23" s="628"/>
      <c r="BS23" s="634" t="s">
        <v>111</v>
      </c>
      <c r="BT23" s="626"/>
      <c r="BU23" s="626"/>
      <c r="BV23" s="626"/>
      <c r="BW23" s="626"/>
      <c r="BX23" s="626"/>
      <c r="BY23" s="626"/>
      <c r="BZ23" s="626"/>
      <c r="CA23" s="626"/>
      <c r="CB23" s="635"/>
      <c r="CD23" s="607" t="s">
        <v>202</v>
      </c>
      <c r="CE23" s="608"/>
      <c r="CF23" s="608"/>
      <c r="CG23" s="608"/>
      <c r="CH23" s="608"/>
      <c r="CI23" s="608"/>
      <c r="CJ23" s="608"/>
      <c r="CK23" s="608"/>
      <c r="CL23" s="608"/>
      <c r="CM23" s="608"/>
      <c r="CN23" s="608"/>
      <c r="CO23" s="608"/>
      <c r="CP23" s="608"/>
      <c r="CQ23" s="609"/>
      <c r="CR23" s="607" t="s">
        <v>263</v>
      </c>
      <c r="CS23" s="608"/>
      <c r="CT23" s="608"/>
      <c r="CU23" s="608"/>
      <c r="CV23" s="608"/>
      <c r="CW23" s="608"/>
      <c r="CX23" s="608"/>
      <c r="CY23" s="609"/>
      <c r="CZ23" s="607" t="s">
        <v>264</v>
      </c>
      <c r="DA23" s="608"/>
      <c r="DB23" s="608"/>
      <c r="DC23" s="609"/>
      <c r="DD23" s="607" t="s">
        <v>265</v>
      </c>
      <c r="DE23" s="608"/>
      <c r="DF23" s="608"/>
      <c r="DG23" s="608"/>
      <c r="DH23" s="608"/>
      <c r="DI23" s="608"/>
      <c r="DJ23" s="608"/>
      <c r="DK23" s="609"/>
      <c r="DL23" s="648" t="s">
        <v>266</v>
      </c>
      <c r="DM23" s="649"/>
      <c r="DN23" s="649"/>
      <c r="DO23" s="649"/>
      <c r="DP23" s="649"/>
      <c r="DQ23" s="649"/>
      <c r="DR23" s="649"/>
      <c r="DS23" s="649"/>
      <c r="DT23" s="649"/>
      <c r="DU23" s="649"/>
      <c r="DV23" s="650"/>
      <c r="DW23" s="607" t="s">
        <v>267</v>
      </c>
      <c r="DX23" s="608"/>
      <c r="DY23" s="608"/>
      <c r="DZ23" s="608"/>
      <c r="EA23" s="608"/>
      <c r="EB23" s="608"/>
      <c r="EC23" s="609"/>
    </row>
    <row r="24" spans="2:133" ht="11.25" customHeight="1">
      <c r="B24" s="622" t="s">
        <v>268</v>
      </c>
      <c r="C24" s="623"/>
      <c r="D24" s="623"/>
      <c r="E24" s="623"/>
      <c r="F24" s="623"/>
      <c r="G24" s="623"/>
      <c r="H24" s="623"/>
      <c r="I24" s="623"/>
      <c r="J24" s="623"/>
      <c r="K24" s="623"/>
      <c r="L24" s="623"/>
      <c r="M24" s="623"/>
      <c r="N24" s="623"/>
      <c r="O24" s="623"/>
      <c r="P24" s="623"/>
      <c r="Q24" s="624"/>
      <c r="R24" s="625">
        <v>83171</v>
      </c>
      <c r="S24" s="626"/>
      <c r="T24" s="626"/>
      <c r="U24" s="626"/>
      <c r="V24" s="626"/>
      <c r="W24" s="626"/>
      <c r="X24" s="626"/>
      <c r="Y24" s="627"/>
      <c r="Z24" s="628">
        <v>0.5</v>
      </c>
      <c r="AA24" s="628"/>
      <c r="AB24" s="628"/>
      <c r="AC24" s="628"/>
      <c r="AD24" s="629">
        <v>7732</v>
      </c>
      <c r="AE24" s="629"/>
      <c r="AF24" s="629"/>
      <c r="AG24" s="629"/>
      <c r="AH24" s="629"/>
      <c r="AI24" s="629"/>
      <c r="AJ24" s="629"/>
      <c r="AK24" s="629"/>
      <c r="AL24" s="630">
        <v>0.1</v>
      </c>
      <c r="AM24" s="631"/>
      <c r="AN24" s="631"/>
      <c r="AO24" s="632"/>
      <c r="AP24" s="642" t="s">
        <v>269</v>
      </c>
      <c r="AQ24" s="643"/>
      <c r="AR24" s="643"/>
      <c r="AS24" s="643"/>
      <c r="AT24" s="643"/>
      <c r="AU24" s="643"/>
      <c r="AV24" s="643"/>
      <c r="AW24" s="643"/>
      <c r="AX24" s="643"/>
      <c r="AY24" s="643"/>
      <c r="AZ24" s="643"/>
      <c r="BA24" s="643"/>
      <c r="BB24" s="643"/>
      <c r="BC24" s="643"/>
      <c r="BD24" s="643"/>
      <c r="BE24" s="643"/>
      <c r="BF24" s="644"/>
      <c r="BG24" s="625" t="s">
        <v>111</v>
      </c>
      <c r="BH24" s="626"/>
      <c r="BI24" s="626"/>
      <c r="BJ24" s="626"/>
      <c r="BK24" s="626"/>
      <c r="BL24" s="626"/>
      <c r="BM24" s="626"/>
      <c r="BN24" s="627"/>
      <c r="BO24" s="628" t="s">
        <v>111</v>
      </c>
      <c r="BP24" s="628"/>
      <c r="BQ24" s="628"/>
      <c r="BR24" s="628"/>
      <c r="BS24" s="634" t="s">
        <v>111</v>
      </c>
      <c r="BT24" s="626"/>
      <c r="BU24" s="626"/>
      <c r="BV24" s="626"/>
      <c r="BW24" s="626"/>
      <c r="BX24" s="626"/>
      <c r="BY24" s="626"/>
      <c r="BZ24" s="626"/>
      <c r="CA24" s="626"/>
      <c r="CB24" s="635"/>
      <c r="CD24" s="636" t="s">
        <v>270</v>
      </c>
      <c r="CE24" s="637"/>
      <c r="CF24" s="637"/>
      <c r="CG24" s="637"/>
      <c r="CH24" s="637"/>
      <c r="CI24" s="637"/>
      <c r="CJ24" s="637"/>
      <c r="CK24" s="637"/>
      <c r="CL24" s="637"/>
      <c r="CM24" s="637"/>
      <c r="CN24" s="637"/>
      <c r="CO24" s="637"/>
      <c r="CP24" s="637"/>
      <c r="CQ24" s="638"/>
      <c r="CR24" s="614">
        <v>5980133</v>
      </c>
      <c r="CS24" s="615"/>
      <c r="CT24" s="615"/>
      <c r="CU24" s="615"/>
      <c r="CV24" s="615"/>
      <c r="CW24" s="615"/>
      <c r="CX24" s="615"/>
      <c r="CY24" s="616"/>
      <c r="CZ24" s="652">
        <v>35.1</v>
      </c>
      <c r="DA24" s="653"/>
      <c r="DB24" s="653"/>
      <c r="DC24" s="654"/>
      <c r="DD24" s="651">
        <v>4454770</v>
      </c>
      <c r="DE24" s="615"/>
      <c r="DF24" s="615"/>
      <c r="DG24" s="615"/>
      <c r="DH24" s="615"/>
      <c r="DI24" s="615"/>
      <c r="DJ24" s="615"/>
      <c r="DK24" s="616"/>
      <c r="DL24" s="651">
        <v>4191784</v>
      </c>
      <c r="DM24" s="615"/>
      <c r="DN24" s="615"/>
      <c r="DO24" s="615"/>
      <c r="DP24" s="615"/>
      <c r="DQ24" s="615"/>
      <c r="DR24" s="615"/>
      <c r="DS24" s="615"/>
      <c r="DT24" s="615"/>
      <c r="DU24" s="615"/>
      <c r="DV24" s="616"/>
      <c r="DW24" s="619">
        <v>43.4</v>
      </c>
      <c r="DX24" s="620"/>
      <c r="DY24" s="620"/>
      <c r="DZ24" s="620"/>
      <c r="EA24" s="620"/>
      <c r="EB24" s="620"/>
      <c r="EC24" s="621"/>
    </row>
    <row r="25" spans="2:133" ht="11.25" customHeight="1">
      <c r="B25" s="622" t="s">
        <v>271</v>
      </c>
      <c r="C25" s="623"/>
      <c r="D25" s="623"/>
      <c r="E25" s="623"/>
      <c r="F25" s="623"/>
      <c r="G25" s="623"/>
      <c r="H25" s="623"/>
      <c r="I25" s="623"/>
      <c r="J25" s="623"/>
      <c r="K25" s="623"/>
      <c r="L25" s="623"/>
      <c r="M25" s="623"/>
      <c r="N25" s="623"/>
      <c r="O25" s="623"/>
      <c r="P25" s="623"/>
      <c r="Q25" s="624"/>
      <c r="R25" s="625">
        <v>1511755</v>
      </c>
      <c r="S25" s="626"/>
      <c r="T25" s="626"/>
      <c r="U25" s="626"/>
      <c r="V25" s="626"/>
      <c r="W25" s="626"/>
      <c r="X25" s="626"/>
      <c r="Y25" s="627"/>
      <c r="Z25" s="628">
        <v>8.6999999999999993</v>
      </c>
      <c r="AA25" s="628"/>
      <c r="AB25" s="628"/>
      <c r="AC25" s="628"/>
      <c r="AD25" s="629" t="s">
        <v>111</v>
      </c>
      <c r="AE25" s="629"/>
      <c r="AF25" s="629"/>
      <c r="AG25" s="629"/>
      <c r="AH25" s="629"/>
      <c r="AI25" s="629"/>
      <c r="AJ25" s="629"/>
      <c r="AK25" s="629"/>
      <c r="AL25" s="630" t="s">
        <v>111</v>
      </c>
      <c r="AM25" s="631"/>
      <c r="AN25" s="631"/>
      <c r="AO25" s="632"/>
      <c r="AP25" s="642" t="s">
        <v>272</v>
      </c>
      <c r="AQ25" s="643"/>
      <c r="AR25" s="643"/>
      <c r="AS25" s="643"/>
      <c r="AT25" s="643"/>
      <c r="AU25" s="643"/>
      <c r="AV25" s="643"/>
      <c r="AW25" s="643"/>
      <c r="AX25" s="643"/>
      <c r="AY25" s="643"/>
      <c r="AZ25" s="643"/>
      <c r="BA25" s="643"/>
      <c r="BB25" s="643"/>
      <c r="BC25" s="643"/>
      <c r="BD25" s="643"/>
      <c r="BE25" s="643"/>
      <c r="BF25" s="644"/>
      <c r="BG25" s="625" t="s">
        <v>111</v>
      </c>
      <c r="BH25" s="626"/>
      <c r="BI25" s="626"/>
      <c r="BJ25" s="626"/>
      <c r="BK25" s="626"/>
      <c r="BL25" s="626"/>
      <c r="BM25" s="626"/>
      <c r="BN25" s="627"/>
      <c r="BO25" s="628" t="s">
        <v>111</v>
      </c>
      <c r="BP25" s="628"/>
      <c r="BQ25" s="628"/>
      <c r="BR25" s="628"/>
      <c r="BS25" s="634" t="s">
        <v>111</v>
      </c>
      <c r="BT25" s="626"/>
      <c r="BU25" s="626"/>
      <c r="BV25" s="626"/>
      <c r="BW25" s="626"/>
      <c r="BX25" s="626"/>
      <c r="BY25" s="626"/>
      <c r="BZ25" s="626"/>
      <c r="CA25" s="626"/>
      <c r="CB25" s="635"/>
      <c r="CD25" s="639" t="s">
        <v>273</v>
      </c>
      <c r="CE25" s="640"/>
      <c r="CF25" s="640"/>
      <c r="CG25" s="640"/>
      <c r="CH25" s="640"/>
      <c r="CI25" s="640"/>
      <c r="CJ25" s="640"/>
      <c r="CK25" s="640"/>
      <c r="CL25" s="640"/>
      <c r="CM25" s="640"/>
      <c r="CN25" s="640"/>
      <c r="CO25" s="640"/>
      <c r="CP25" s="640"/>
      <c r="CQ25" s="641"/>
      <c r="CR25" s="625">
        <v>1906336</v>
      </c>
      <c r="CS25" s="657"/>
      <c r="CT25" s="657"/>
      <c r="CU25" s="657"/>
      <c r="CV25" s="657"/>
      <c r="CW25" s="657"/>
      <c r="CX25" s="657"/>
      <c r="CY25" s="658"/>
      <c r="CZ25" s="659">
        <v>11.2</v>
      </c>
      <c r="DA25" s="660"/>
      <c r="DB25" s="660"/>
      <c r="DC25" s="661"/>
      <c r="DD25" s="634">
        <v>1741117</v>
      </c>
      <c r="DE25" s="657"/>
      <c r="DF25" s="657"/>
      <c r="DG25" s="657"/>
      <c r="DH25" s="657"/>
      <c r="DI25" s="657"/>
      <c r="DJ25" s="657"/>
      <c r="DK25" s="658"/>
      <c r="DL25" s="634">
        <v>1733376</v>
      </c>
      <c r="DM25" s="657"/>
      <c r="DN25" s="657"/>
      <c r="DO25" s="657"/>
      <c r="DP25" s="657"/>
      <c r="DQ25" s="657"/>
      <c r="DR25" s="657"/>
      <c r="DS25" s="657"/>
      <c r="DT25" s="657"/>
      <c r="DU25" s="657"/>
      <c r="DV25" s="658"/>
      <c r="DW25" s="630">
        <v>18</v>
      </c>
      <c r="DX25" s="655"/>
      <c r="DY25" s="655"/>
      <c r="DZ25" s="655"/>
      <c r="EA25" s="655"/>
      <c r="EB25" s="655"/>
      <c r="EC25" s="656"/>
    </row>
    <row r="26" spans="2:133" ht="11.25" customHeight="1">
      <c r="B26" s="662" t="s">
        <v>274</v>
      </c>
      <c r="C26" s="663"/>
      <c r="D26" s="663"/>
      <c r="E26" s="663"/>
      <c r="F26" s="663"/>
      <c r="G26" s="663"/>
      <c r="H26" s="663"/>
      <c r="I26" s="663"/>
      <c r="J26" s="663"/>
      <c r="K26" s="663"/>
      <c r="L26" s="663"/>
      <c r="M26" s="663"/>
      <c r="N26" s="663"/>
      <c r="O26" s="663"/>
      <c r="P26" s="663"/>
      <c r="Q26" s="664"/>
      <c r="R26" s="625">
        <v>300</v>
      </c>
      <c r="S26" s="626"/>
      <c r="T26" s="626"/>
      <c r="U26" s="626"/>
      <c r="V26" s="626"/>
      <c r="W26" s="626"/>
      <c r="X26" s="626"/>
      <c r="Y26" s="627"/>
      <c r="Z26" s="628">
        <v>0</v>
      </c>
      <c r="AA26" s="628"/>
      <c r="AB26" s="628"/>
      <c r="AC26" s="628"/>
      <c r="AD26" s="629">
        <v>300</v>
      </c>
      <c r="AE26" s="629"/>
      <c r="AF26" s="629"/>
      <c r="AG26" s="629"/>
      <c r="AH26" s="629"/>
      <c r="AI26" s="629"/>
      <c r="AJ26" s="629"/>
      <c r="AK26" s="629"/>
      <c r="AL26" s="630">
        <v>0</v>
      </c>
      <c r="AM26" s="631"/>
      <c r="AN26" s="631"/>
      <c r="AO26" s="632"/>
      <c r="AP26" s="642" t="s">
        <v>275</v>
      </c>
      <c r="AQ26" s="665"/>
      <c r="AR26" s="665"/>
      <c r="AS26" s="665"/>
      <c r="AT26" s="665"/>
      <c r="AU26" s="665"/>
      <c r="AV26" s="665"/>
      <c r="AW26" s="665"/>
      <c r="AX26" s="665"/>
      <c r="AY26" s="665"/>
      <c r="AZ26" s="665"/>
      <c r="BA26" s="665"/>
      <c r="BB26" s="665"/>
      <c r="BC26" s="665"/>
      <c r="BD26" s="665"/>
      <c r="BE26" s="665"/>
      <c r="BF26" s="644"/>
      <c r="BG26" s="625" t="s">
        <v>111</v>
      </c>
      <c r="BH26" s="626"/>
      <c r="BI26" s="626"/>
      <c r="BJ26" s="626"/>
      <c r="BK26" s="626"/>
      <c r="BL26" s="626"/>
      <c r="BM26" s="626"/>
      <c r="BN26" s="627"/>
      <c r="BO26" s="628" t="s">
        <v>111</v>
      </c>
      <c r="BP26" s="628"/>
      <c r="BQ26" s="628"/>
      <c r="BR26" s="628"/>
      <c r="BS26" s="634" t="s">
        <v>111</v>
      </c>
      <c r="BT26" s="626"/>
      <c r="BU26" s="626"/>
      <c r="BV26" s="626"/>
      <c r="BW26" s="626"/>
      <c r="BX26" s="626"/>
      <c r="BY26" s="626"/>
      <c r="BZ26" s="626"/>
      <c r="CA26" s="626"/>
      <c r="CB26" s="635"/>
      <c r="CD26" s="639" t="s">
        <v>276</v>
      </c>
      <c r="CE26" s="640"/>
      <c r="CF26" s="640"/>
      <c r="CG26" s="640"/>
      <c r="CH26" s="640"/>
      <c r="CI26" s="640"/>
      <c r="CJ26" s="640"/>
      <c r="CK26" s="640"/>
      <c r="CL26" s="640"/>
      <c r="CM26" s="640"/>
      <c r="CN26" s="640"/>
      <c r="CO26" s="640"/>
      <c r="CP26" s="640"/>
      <c r="CQ26" s="641"/>
      <c r="CR26" s="625">
        <v>1254032</v>
      </c>
      <c r="CS26" s="626"/>
      <c r="CT26" s="626"/>
      <c r="CU26" s="626"/>
      <c r="CV26" s="626"/>
      <c r="CW26" s="626"/>
      <c r="CX26" s="626"/>
      <c r="CY26" s="627"/>
      <c r="CZ26" s="659">
        <v>7.4</v>
      </c>
      <c r="DA26" s="660"/>
      <c r="DB26" s="660"/>
      <c r="DC26" s="661"/>
      <c r="DD26" s="634">
        <v>1091823</v>
      </c>
      <c r="DE26" s="626"/>
      <c r="DF26" s="626"/>
      <c r="DG26" s="626"/>
      <c r="DH26" s="626"/>
      <c r="DI26" s="626"/>
      <c r="DJ26" s="626"/>
      <c r="DK26" s="627"/>
      <c r="DL26" s="634" t="s">
        <v>277</v>
      </c>
      <c r="DM26" s="626"/>
      <c r="DN26" s="626"/>
      <c r="DO26" s="626"/>
      <c r="DP26" s="626"/>
      <c r="DQ26" s="626"/>
      <c r="DR26" s="626"/>
      <c r="DS26" s="626"/>
      <c r="DT26" s="626"/>
      <c r="DU26" s="626"/>
      <c r="DV26" s="627"/>
      <c r="DW26" s="630" t="s">
        <v>277</v>
      </c>
      <c r="DX26" s="655"/>
      <c r="DY26" s="655"/>
      <c r="DZ26" s="655"/>
      <c r="EA26" s="655"/>
      <c r="EB26" s="655"/>
      <c r="EC26" s="656"/>
    </row>
    <row r="27" spans="2:133" ht="11.25" customHeight="1">
      <c r="B27" s="622" t="s">
        <v>278</v>
      </c>
      <c r="C27" s="623"/>
      <c r="D27" s="623"/>
      <c r="E27" s="623"/>
      <c r="F27" s="623"/>
      <c r="G27" s="623"/>
      <c r="H27" s="623"/>
      <c r="I27" s="623"/>
      <c r="J27" s="623"/>
      <c r="K27" s="623"/>
      <c r="L27" s="623"/>
      <c r="M27" s="623"/>
      <c r="N27" s="623"/>
      <c r="O27" s="623"/>
      <c r="P27" s="623"/>
      <c r="Q27" s="624"/>
      <c r="R27" s="625">
        <v>1167807</v>
      </c>
      <c r="S27" s="626"/>
      <c r="T27" s="626"/>
      <c r="U27" s="626"/>
      <c r="V27" s="626"/>
      <c r="W27" s="626"/>
      <c r="X27" s="626"/>
      <c r="Y27" s="627"/>
      <c r="Z27" s="628">
        <v>6.7</v>
      </c>
      <c r="AA27" s="628"/>
      <c r="AB27" s="628"/>
      <c r="AC27" s="628"/>
      <c r="AD27" s="629" t="s">
        <v>111</v>
      </c>
      <c r="AE27" s="629"/>
      <c r="AF27" s="629"/>
      <c r="AG27" s="629"/>
      <c r="AH27" s="629"/>
      <c r="AI27" s="629"/>
      <c r="AJ27" s="629"/>
      <c r="AK27" s="629"/>
      <c r="AL27" s="630" t="s">
        <v>111</v>
      </c>
      <c r="AM27" s="631"/>
      <c r="AN27" s="631"/>
      <c r="AO27" s="632"/>
      <c r="AP27" s="622" t="s">
        <v>279</v>
      </c>
      <c r="AQ27" s="623"/>
      <c r="AR27" s="623"/>
      <c r="AS27" s="623"/>
      <c r="AT27" s="623"/>
      <c r="AU27" s="623"/>
      <c r="AV27" s="623"/>
      <c r="AW27" s="623"/>
      <c r="AX27" s="623"/>
      <c r="AY27" s="623"/>
      <c r="AZ27" s="623"/>
      <c r="BA27" s="623"/>
      <c r="BB27" s="623"/>
      <c r="BC27" s="623"/>
      <c r="BD27" s="623"/>
      <c r="BE27" s="623"/>
      <c r="BF27" s="624"/>
      <c r="BG27" s="625">
        <v>2790249</v>
      </c>
      <c r="BH27" s="626"/>
      <c r="BI27" s="626"/>
      <c r="BJ27" s="626"/>
      <c r="BK27" s="626"/>
      <c r="BL27" s="626"/>
      <c r="BM27" s="626"/>
      <c r="BN27" s="627"/>
      <c r="BO27" s="628">
        <v>100</v>
      </c>
      <c r="BP27" s="628"/>
      <c r="BQ27" s="628"/>
      <c r="BR27" s="628"/>
      <c r="BS27" s="634">
        <v>29960</v>
      </c>
      <c r="BT27" s="626"/>
      <c r="BU27" s="626"/>
      <c r="BV27" s="626"/>
      <c r="BW27" s="626"/>
      <c r="BX27" s="626"/>
      <c r="BY27" s="626"/>
      <c r="BZ27" s="626"/>
      <c r="CA27" s="626"/>
      <c r="CB27" s="635"/>
      <c r="CD27" s="639" t="s">
        <v>280</v>
      </c>
      <c r="CE27" s="640"/>
      <c r="CF27" s="640"/>
      <c r="CG27" s="640"/>
      <c r="CH27" s="640"/>
      <c r="CI27" s="640"/>
      <c r="CJ27" s="640"/>
      <c r="CK27" s="640"/>
      <c r="CL27" s="640"/>
      <c r="CM27" s="640"/>
      <c r="CN27" s="640"/>
      <c r="CO27" s="640"/>
      <c r="CP27" s="640"/>
      <c r="CQ27" s="641"/>
      <c r="CR27" s="625">
        <v>2050015</v>
      </c>
      <c r="CS27" s="657"/>
      <c r="CT27" s="657"/>
      <c r="CU27" s="657"/>
      <c r="CV27" s="657"/>
      <c r="CW27" s="657"/>
      <c r="CX27" s="657"/>
      <c r="CY27" s="658"/>
      <c r="CZ27" s="659">
        <v>12</v>
      </c>
      <c r="DA27" s="660"/>
      <c r="DB27" s="660"/>
      <c r="DC27" s="661"/>
      <c r="DD27" s="634">
        <v>838572</v>
      </c>
      <c r="DE27" s="657"/>
      <c r="DF27" s="657"/>
      <c r="DG27" s="657"/>
      <c r="DH27" s="657"/>
      <c r="DI27" s="657"/>
      <c r="DJ27" s="657"/>
      <c r="DK27" s="658"/>
      <c r="DL27" s="634">
        <v>685502</v>
      </c>
      <c r="DM27" s="657"/>
      <c r="DN27" s="657"/>
      <c r="DO27" s="657"/>
      <c r="DP27" s="657"/>
      <c r="DQ27" s="657"/>
      <c r="DR27" s="657"/>
      <c r="DS27" s="657"/>
      <c r="DT27" s="657"/>
      <c r="DU27" s="657"/>
      <c r="DV27" s="658"/>
      <c r="DW27" s="630">
        <v>7.1</v>
      </c>
      <c r="DX27" s="655"/>
      <c r="DY27" s="655"/>
      <c r="DZ27" s="655"/>
      <c r="EA27" s="655"/>
      <c r="EB27" s="655"/>
      <c r="EC27" s="656"/>
    </row>
    <row r="28" spans="2:133" ht="11.25" customHeight="1">
      <c r="B28" s="622" t="s">
        <v>281</v>
      </c>
      <c r="C28" s="623"/>
      <c r="D28" s="623"/>
      <c r="E28" s="623"/>
      <c r="F28" s="623"/>
      <c r="G28" s="623"/>
      <c r="H28" s="623"/>
      <c r="I28" s="623"/>
      <c r="J28" s="623"/>
      <c r="K28" s="623"/>
      <c r="L28" s="623"/>
      <c r="M28" s="623"/>
      <c r="N28" s="623"/>
      <c r="O28" s="623"/>
      <c r="P28" s="623"/>
      <c r="Q28" s="624"/>
      <c r="R28" s="625">
        <v>102638</v>
      </c>
      <c r="S28" s="626"/>
      <c r="T28" s="626"/>
      <c r="U28" s="626"/>
      <c r="V28" s="626"/>
      <c r="W28" s="626"/>
      <c r="X28" s="626"/>
      <c r="Y28" s="627"/>
      <c r="Z28" s="628">
        <v>0.6</v>
      </c>
      <c r="AA28" s="628"/>
      <c r="AB28" s="628"/>
      <c r="AC28" s="628"/>
      <c r="AD28" s="629">
        <v>51798</v>
      </c>
      <c r="AE28" s="629"/>
      <c r="AF28" s="629"/>
      <c r="AG28" s="629"/>
      <c r="AH28" s="629"/>
      <c r="AI28" s="629"/>
      <c r="AJ28" s="629"/>
      <c r="AK28" s="629"/>
      <c r="AL28" s="630">
        <v>0.6</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282</v>
      </c>
      <c r="CE28" s="640"/>
      <c r="CF28" s="640"/>
      <c r="CG28" s="640"/>
      <c r="CH28" s="640"/>
      <c r="CI28" s="640"/>
      <c r="CJ28" s="640"/>
      <c r="CK28" s="640"/>
      <c r="CL28" s="640"/>
      <c r="CM28" s="640"/>
      <c r="CN28" s="640"/>
      <c r="CO28" s="640"/>
      <c r="CP28" s="640"/>
      <c r="CQ28" s="641"/>
      <c r="CR28" s="625">
        <v>2023782</v>
      </c>
      <c r="CS28" s="626"/>
      <c r="CT28" s="626"/>
      <c r="CU28" s="626"/>
      <c r="CV28" s="626"/>
      <c r="CW28" s="626"/>
      <c r="CX28" s="626"/>
      <c r="CY28" s="627"/>
      <c r="CZ28" s="659">
        <v>11.9</v>
      </c>
      <c r="DA28" s="660"/>
      <c r="DB28" s="660"/>
      <c r="DC28" s="661"/>
      <c r="DD28" s="634">
        <v>1875081</v>
      </c>
      <c r="DE28" s="626"/>
      <c r="DF28" s="626"/>
      <c r="DG28" s="626"/>
      <c r="DH28" s="626"/>
      <c r="DI28" s="626"/>
      <c r="DJ28" s="626"/>
      <c r="DK28" s="627"/>
      <c r="DL28" s="634">
        <v>1772906</v>
      </c>
      <c r="DM28" s="626"/>
      <c r="DN28" s="626"/>
      <c r="DO28" s="626"/>
      <c r="DP28" s="626"/>
      <c r="DQ28" s="626"/>
      <c r="DR28" s="626"/>
      <c r="DS28" s="626"/>
      <c r="DT28" s="626"/>
      <c r="DU28" s="626"/>
      <c r="DV28" s="627"/>
      <c r="DW28" s="630">
        <v>18.399999999999999</v>
      </c>
      <c r="DX28" s="655"/>
      <c r="DY28" s="655"/>
      <c r="DZ28" s="655"/>
      <c r="EA28" s="655"/>
      <c r="EB28" s="655"/>
      <c r="EC28" s="656"/>
    </row>
    <row r="29" spans="2:133" ht="11.25" customHeight="1">
      <c r="B29" s="622" t="s">
        <v>283</v>
      </c>
      <c r="C29" s="623"/>
      <c r="D29" s="623"/>
      <c r="E29" s="623"/>
      <c r="F29" s="623"/>
      <c r="G29" s="623"/>
      <c r="H29" s="623"/>
      <c r="I29" s="623"/>
      <c r="J29" s="623"/>
      <c r="K29" s="623"/>
      <c r="L29" s="623"/>
      <c r="M29" s="623"/>
      <c r="N29" s="623"/>
      <c r="O29" s="623"/>
      <c r="P29" s="623"/>
      <c r="Q29" s="624"/>
      <c r="R29" s="625">
        <v>283704</v>
      </c>
      <c r="S29" s="626"/>
      <c r="T29" s="626"/>
      <c r="U29" s="626"/>
      <c r="V29" s="626"/>
      <c r="W29" s="626"/>
      <c r="X29" s="626"/>
      <c r="Y29" s="627"/>
      <c r="Z29" s="628">
        <v>1.6</v>
      </c>
      <c r="AA29" s="628"/>
      <c r="AB29" s="628"/>
      <c r="AC29" s="628"/>
      <c r="AD29" s="629" t="s">
        <v>111</v>
      </c>
      <c r="AE29" s="629"/>
      <c r="AF29" s="629"/>
      <c r="AG29" s="629"/>
      <c r="AH29" s="629"/>
      <c r="AI29" s="629"/>
      <c r="AJ29" s="629"/>
      <c r="AK29" s="629"/>
      <c r="AL29" s="630" t="s">
        <v>111</v>
      </c>
      <c r="AM29" s="631"/>
      <c r="AN29" s="631"/>
      <c r="AO29" s="632"/>
      <c r="AP29" s="604" t="s">
        <v>202</v>
      </c>
      <c r="AQ29" s="605"/>
      <c r="AR29" s="605"/>
      <c r="AS29" s="605"/>
      <c r="AT29" s="605"/>
      <c r="AU29" s="605"/>
      <c r="AV29" s="605"/>
      <c r="AW29" s="605"/>
      <c r="AX29" s="605"/>
      <c r="AY29" s="605"/>
      <c r="AZ29" s="605"/>
      <c r="BA29" s="605"/>
      <c r="BB29" s="605"/>
      <c r="BC29" s="605"/>
      <c r="BD29" s="605"/>
      <c r="BE29" s="605"/>
      <c r="BF29" s="606"/>
      <c r="BG29" s="604" t="s">
        <v>284</v>
      </c>
      <c r="BH29" s="666"/>
      <c r="BI29" s="666"/>
      <c r="BJ29" s="666"/>
      <c r="BK29" s="666"/>
      <c r="BL29" s="666"/>
      <c r="BM29" s="666"/>
      <c r="BN29" s="666"/>
      <c r="BO29" s="666"/>
      <c r="BP29" s="666"/>
      <c r="BQ29" s="667"/>
      <c r="BR29" s="604" t="s">
        <v>285</v>
      </c>
      <c r="BS29" s="666"/>
      <c r="BT29" s="666"/>
      <c r="BU29" s="666"/>
      <c r="BV29" s="666"/>
      <c r="BW29" s="666"/>
      <c r="BX29" s="666"/>
      <c r="BY29" s="666"/>
      <c r="BZ29" s="666"/>
      <c r="CA29" s="666"/>
      <c r="CB29" s="667"/>
      <c r="CD29" s="686" t="s">
        <v>286</v>
      </c>
      <c r="CE29" s="687"/>
      <c r="CF29" s="639" t="s">
        <v>59</v>
      </c>
      <c r="CG29" s="640"/>
      <c r="CH29" s="640"/>
      <c r="CI29" s="640"/>
      <c r="CJ29" s="640"/>
      <c r="CK29" s="640"/>
      <c r="CL29" s="640"/>
      <c r="CM29" s="640"/>
      <c r="CN29" s="640"/>
      <c r="CO29" s="640"/>
      <c r="CP29" s="640"/>
      <c r="CQ29" s="641"/>
      <c r="CR29" s="625">
        <v>2023700</v>
      </c>
      <c r="CS29" s="657"/>
      <c r="CT29" s="657"/>
      <c r="CU29" s="657"/>
      <c r="CV29" s="657"/>
      <c r="CW29" s="657"/>
      <c r="CX29" s="657"/>
      <c r="CY29" s="658"/>
      <c r="CZ29" s="659">
        <v>11.9</v>
      </c>
      <c r="DA29" s="660"/>
      <c r="DB29" s="660"/>
      <c r="DC29" s="661"/>
      <c r="DD29" s="634">
        <v>1874999</v>
      </c>
      <c r="DE29" s="657"/>
      <c r="DF29" s="657"/>
      <c r="DG29" s="657"/>
      <c r="DH29" s="657"/>
      <c r="DI29" s="657"/>
      <c r="DJ29" s="657"/>
      <c r="DK29" s="658"/>
      <c r="DL29" s="634">
        <v>1772824</v>
      </c>
      <c r="DM29" s="657"/>
      <c r="DN29" s="657"/>
      <c r="DO29" s="657"/>
      <c r="DP29" s="657"/>
      <c r="DQ29" s="657"/>
      <c r="DR29" s="657"/>
      <c r="DS29" s="657"/>
      <c r="DT29" s="657"/>
      <c r="DU29" s="657"/>
      <c r="DV29" s="658"/>
      <c r="DW29" s="630">
        <v>18.399999999999999</v>
      </c>
      <c r="DX29" s="655"/>
      <c r="DY29" s="655"/>
      <c r="DZ29" s="655"/>
      <c r="EA29" s="655"/>
      <c r="EB29" s="655"/>
      <c r="EC29" s="656"/>
    </row>
    <row r="30" spans="2:133" ht="11.25" customHeight="1">
      <c r="B30" s="622" t="s">
        <v>287</v>
      </c>
      <c r="C30" s="623"/>
      <c r="D30" s="623"/>
      <c r="E30" s="623"/>
      <c r="F30" s="623"/>
      <c r="G30" s="623"/>
      <c r="H30" s="623"/>
      <c r="I30" s="623"/>
      <c r="J30" s="623"/>
      <c r="K30" s="623"/>
      <c r="L30" s="623"/>
      <c r="M30" s="623"/>
      <c r="N30" s="623"/>
      <c r="O30" s="623"/>
      <c r="P30" s="623"/>
      <c r="Q30" s="624"/>
      <c r="R30" s="625">
        <v>724810</v>
      </c>
      <c r="S30" s="626"/>
      <c r="T30" s="626"/>
      <c r="U30" s="626"/>
      <c r="V30" s="626"/>
      <c r="W30" s="626"/>
      <c r="X30" s="626"/>
      <c r="Y30" s="627"/>
      <c r="Z30" s="628">
        <v>4.2</v>
      </c>
      <c r="AA30" s="628"/>
      <c r="AB30" s="628"/>
      <c r="AC30" s="628"/>
      <c r="AD30" s="629" t="s">
        <v>111</v>
      </c>
      <c r="AE30" s="629"/>
      <c r="AF30" s="629"/>
      <c r="AG30" s="629"/>
      <c r="AH30" s="629"/>
      <c r="AI30" s="629"/>
      <c r="AJ30" s="629"/>
      <c r="AK30" s="629"/>
      <c r="AL30" s="630" t="s">
        <v>111</v>
      </c>
      <c r="AM30" s="631"/>
      <c r="AN30" s="631"/>
      <c r="AO30" s="632"/>
      <c r="AP30" s="671" t="s">
        <v>288</v>
      </c>
      <c r="AQ30" s="672"/>
      <c r="AR30" s="672"/>
      <c r="AS30" s="672"/>
      <c r="AT30" s="677" t="s">
        <v>289</v>
      </c>
      <c r="AU30" s="184"/>
      <c r="AV30" s="184"/>
      <c r="AW30" s="184"/>
      <c r="AX30" s="611" t="s">
        <v>168</v>
      </c>
      <c r="AY30" s="612"/>
      <c r="AZ30" s="612"/>
      <c r="BA30" s="612"/>
      <c r="BB30" s="612"/>
      <c r="BC30" s="612"/>
      <c r="BD30" s="612"/>
      <c r="BE30" s="612"/>
      <c r="BF30" s="613"/>
      <c r="BG30" s="683">
        <v>99.4</v>
      </c>
      <c r="BH30" s="684"/>
      <c r="BI30" s="684"/>
      <c r="BJ30" s="684"/>
      <c r="BK30" s="684"/>
      <c r="BL30" s="684"/>
      <c r="BM30" s="620">
        <v>96.5</v>
      </c>
      <c r="BN30" s="684"/>
      <c r="BO30" s="684"/>
      <c r="BP30" s="684"/>
      <c r="BQ30" s="685"/>
      <c r="BR30" s="683">
        <v>99.2</v>
      </c>
      <c r="BS30" s="684"/>
      <c r="BT30" s="684"/>
      <c r="BU30" s="684"/>
      <c r="BV30" s="684"/>
      <c r="BW30" s="684"/>
      <c r="BX30" s="620">
        <v>95.6</v>
      </c>
      <c r="BY30" s="684"/>
      <c r="BZ30" s="684"/>
      <c r="CA30" s="684"/>
      <c r="CB30" s="685"/>
      <c r="CD30" s="688"/>
      <c r="CE30" s="689"/>
      <c r="CF30" s="639" t="s">
        <v>290</v>
      </c>
      <c r="CG30" s="640"/>
      <c r="CH30" s="640"/>
      <c r="CI30" s="640"/>
      <c r="CJ30" s="640"/>
      <c r="CK30" s="640"/>
      <c r="CL30" s="640"/>
      <c r="CM30" s="640"/>
      <c r="CN30" s="640"/>
      <c r="CO30" s="640"/>
      <c r="CP30" s="640"/>
      <c r="CQ30" s="641"/>
      <c r="CR30" s="625">
        <v>1828812</v>
      </c>
      <c r="CS30" s="626"/>
      <c r="CT30" s="626"/>
      <c r="CU30" s="626"/>
      <c r="CV30" s="626"/>
      <c r="CW30" s="626"/>
      <c r="CX30" s="626"/>
      <c r="CY30" s="627"/>
      <c r="CZ30" s="659">
        <v>10.7</v>
      </c>
      <c r="DA30" s="660"/>
      <c r="DB30" s="660"/>
      <c r="DC30" s="661"/>
      <c r="DD30" s="634">
        <v>1696353</v>
      </c>
      <c r="DE30" s="626"/>
      <c r="DF30" s="626"/>
      <c r="DG30" s="626"/>
      <c r="DH30" s="626"/>
      <c r="DI30" s="626"/>
      <c r="DJ30" s="626"/>
      <c r="DK30" s="627"/>
      <c r="DL30" s="634">
        <v>1595057</v>
      </c>
      <c r="DM30" s="626"/>
      <c r="DN30" s="626"/>
      <c r="DO30" s="626"/>
      <c r="DP30" s="626"/>
      <c r="DQ30" s="626"/>
      <c r="DR30" s="626"/>
      <c r="DS30" s="626"/>
      <c r="DT30" s="626"/>
      <c r="DU30" s="626"/>
      <c r="DV30" s="627"/>
      <c r="DW30" s="630">
        <v>16.5</v>
      </c>
      <c r="DX30" s="655"/>
      <c r="DY30" s="655"/>
      <c r="DZ30" s="655"/>
      <c r="EA30" s="655"/>
      <c r="EB30" s="655"/>
      <c r="EC30" s="656"/>
    </row>
    <row r="31" spans="2:133" ht="11.25" customHeight="1">
      <c r="B31" s="622" t="s">
        <v>291</v>
      </c>
      <c r="C31" s="623"/>
      <c r="D31" s="623"/>
      <c r="E31" s="623"/>
      <c r="F31" s="623"/>
      <c r="G31" s="623"/>
      <c r="H31" s="623"/>
      <c r="I31" s="623"/>
      <c r="J31" s="623"/>
      <c r="K31" s="623"/>
      <c r="L31" s="623"/>
      <c r="M31" s="623"/>
      <c r="N31" s="623"/>
      <c r="O31" s="623"/>
      <c r="P31" s="623"/>
      <c r="Q31" s="624"/>
      <c r="R31" s="625">
        <v>237935</v>
      </c>
      <c r="S31" s="626"/>
      <c r="T31" s="626"/>
      <c r="U31" s="626"/>
      <c r="V31" s="626"/>
      <c r="W31" s="626"/>
      <c r="X31" s="626"/>
      <c r="Y31" s="627"/>
      <c r="Z31" s="628">
        <v>1.4</v>
      </c>
      <c r="AA31" s="628"/>
      <c r="AB31" s="628"/>
      <c r="AC31" s="628"/>
      <c r="AD31" s="629" t="s">
        <v>111</v>
      </c>
      <c r="AE31" s="629"/>
      <c r="AF31" s="629"/>
      <c r="AG31" s="629"/>
      <c r="AH31" s="629"/>
      <c r="AI31" s="629"/>
      <c r="AJ31" s="629"/>
      <c r="AK31" s="629"/>
      <c r="AL31" s="630" t="s">
        <v>111</v>
      </c>
      <c r="AM31" s="631"/>
      <c r="AN31" s="631"/>
      <c r="AO31" s="632"/>
      <c r="AP31" s="673"/>
      <c r="AQ31" s="674"/>
      <c r="AR31" s="674"/>
      <c r="AS31" s="674"/>
      <c r="AT31" s="678"/>
      <c r="AU31" s="183" t="s">
        <v>292</v>
      </c>
      <c r="AV31" s="183"/>
      <c r="AW31" s="183"/>
      <c r="AX31" s="622" t="s">
        <v>293</v>
      </c>
      <c r="AY31" s="623"/>
      <c r="AZ31" s="623"/>
      <c r="BA31" s="623"/>
      <c r="BB31" s="623"/>
      <c r="BC31" s="623"/>
      <c r="BD31" s="623"/>
      <c r="BE31" s="623"/>
      <c r="BF31" s="624"/>
      <c r="BG31" s="680">
        <v>99.2</v>
      </c>
      <c r="BH31" s="657"/>
      <c r="BI31" s="657"/>
      <c r="BJ31" s="657"/>
      <c r="BK31" s="657"/>
      <c r="BL31" s="657"/>
      <c r="BM31" s="631">
        <v>95.6</v>
      </c>
      <c r="BN31" s="681"/>
      <c r="BO31" s="681"/>
      <c r="BP31" s="681"/>
      <c r="BQ31" s="682"/>
      <c r="BR31" s="680">
        <v>98.9</v>
      </c>
      <c r="BS31" s="657"/>
      <c r="BT31" s="657"/>
      <c r="BU31" s="657"/>
      <c r="BV31" s="657"/>
      <c r="BW31" s="657"/>
      <c r="BX31" s="631">
        <v>94.6</v>
      </c>
      <c r="BY31" s="681"/>
      <c r="BZ31" s="681"/>
      <c r="CA31" s="681"/>
      <c r="CB31" s="682"/>
      <c r="CD31" s="688"/>
      <c r="CE31" s="689"/>
      <c r="CF31" s="639" t="s">
        <v>294</v>
      </c>
      <c r="CG31" s="640"/>
      <c r="CH31" s="640"/>
      <c r="CI31" s="640"/>
      <c r="CJ31" s="640"/>
      <c r="CK31" s="640"/>
      <c r="CL31" s="640"/>
      <c r="CM31" s="640"/>
      <c r="CN31" s="640"/>
      <c r="CO31" s="640"/>
      <c r="CP31" s="640"/>
      <c r="CQ31" s="641"/>
      <c r="CR31" s="625">
        <v>194888</v>
      </c>
      <c r="CS31" s="657"/>
      <c r="CT31" s="657"/>
      <c r="CU31" s="657"/>
      <c r="CV31" s="657"/>
      <c r="CW31" s="657"/>
      <c r="CX31" s="657"/>
      <c r="CY31" s="658"/>
      <c r="CZ31" s="659">
        <v>1.1000000000000001</v>
      </c>
      <c r="DA31" s="660"/>
      <c r="DB31" s="660"/>
      <c r="DC31" s="661"/>
      <c r="DD31" s="634">
        <v>178646</v>
      </c>
      <c r="DE31" s="657"/>
      <c r="DF31" s="657"/>
      <c r="DG31" s="657"/>
      <c r="DH31" s="657"/>
      <c r="DI31" s="657"/>
      <c r="DJ31" s="657"/>
      <c r="DK31" s="658"/>
      <c r="DL31" s="634">
        <v>177767</v>
      </c>
      <c r="DM31" s="657"/>
      <c r="DN31" s="657"/>
      <c r="DO31" s="657"/>
      <c r="DP31" s="657"/>
      <c r="DQ31" s="657"/>
      <c r="DR31" s="657"/>
      <c r="DS31" s="657"/>
      <c r="DT31" s="657"/>
      <c r="DU31" s="657"/>
      <c r="DV31" s="658"/>
      <c r="DW31" s="630">
        <v>1.8</v>
      </c>
      <c r="DX31" s="655"/>
      <c r="DY31" s="655"/>
      <c r="DZ31" s="655"/>
      <c r="EA31" s="655"/>
      <c r="EB31" s="655"/>
      <c r="EC31" s="656"/>
    </row>
    <row r="32" spans="2:133" ht="11.25" customHeight="1">
      <c r="B32" s="622" t="s">
        <v>295</v>
      </c>
      <c r="C32" s="623"/>
      <c r="D32" s="623"/>
      <c r="E32" s="623"/>
      <c r="F32" s="623"/>
      <c r="G32" s="623"/>
      <c r="H32" s="623"/>
      <c r="I32" s="623"/>
      <c r="J32" s="623"/>
      <c r="K32" s="623"/>
      <c r="L32" s="623"/>
      <c r="M32" s="623"/>
      <c r="N32" s="623"/>
      <c r="O32" s="623"/>
      <c r="P32" s="623"/>
      <c r="Q32" s="624"/>
      <c r="R32" s="625">
        <v>992859</v>
      </c>
      <c r="S32" s="626"/>
      <c r="T32" s="626"/>
      <c r="U32" s="626"/>
      <c r="V32" s="626"/>
      <c r="W32" s="626"/>
      <c r="X32" s="626"/>
      <c r="Y32" s="627"/>
      <c r="Z32" s="628">
        <v>5.7</v>
      </c>
      <c r="AA32" s="628"/>
      <c r="AB32" s="628"/>
      <c r="AC32" s="628"/>
      <c r="AD32" s="629">
        <v>6541</v>
      </c>
      <c r="AE32" s="629"/>
      <c r="AF32" s="629"/>
      <c r="AG32" s="629"/>
      <c r="AH32" s="629"/>
      <c r="AI32" s="629"/>
      <c r="AJ32" s="629"/>
      <c r="AK32" s="629"/>
      <c r="AL32" s="630">
        <v>0.1</v>
      </c>
      <c r="AM32" s="631"/>
      <c r="AN32" s="631"/>
      <c r="AO32" s="632"/>
      <c r="AP32" s="675"/>
      <c r="AQ32" s="676"/>
      <c r="AR32" s="676"/>
      <c r="AS32" s="676"/>
      <c r="AT32" s="679"/>
      <c r="AU32" s="185"/>
      <c r="AV32" s="185"/>
      <c r="AW32" s="185"/>
      <c r="AX32" s="668" t="s">
        <v>296</v>
      </c>
      <c r="AY32" s="669"/>
      <c r="AZ32" s="669"/>
      <c r="BA32" s="669"/>
      <c r="BB32" s="669"/>
      <c r="BC32" s="669"/>
      <c r="BD32" s="669"/>
      <c r="BE32" s="669"/>
      <c r="BF32" s="670"/>
      <c r="BG32" s="692">
        <v>99.6</v>
      </c>
      <c r="BH32" s="693"/>
      <c r="BI32" s="693"/>
      <c r="BJ32" s="693"/>
      <c r="BK32" s="693"/>
      <c r="BL32" s="693"/>
      <c r="BM32" s="694">
        <v>97</v>
      </c>
      <c r="BN32" s="693"/>
      <c r="BO32" s="693"/>
      <c r="BP32" s="693"/>
      <c r="BQ32" s="695"/>
      <c r="BR32" s="692">
        <v>99.3</v>
      </c>
      <c r="BS32" s="693"/>
      <c r="BT32" s="693"/>
      <c r="BU32" s="693"/>
      <c r="BV32" s="693"/>
      <c r="BW32" s="693"/>
      <c r="BX32" s="694">
        <v>95.8</v>
      </c>
      <c r="BY32" s="693"/>
      <c r="BZ32" s="693"/>
      <c r="CA32" s="693"/>
      <c r="CB32" s="695"/>
      <c r="CD32" s="690"/>
      <c r="CE32" s="691"/>
      <c r="CF32" s="639" t="s">
        <v>297</v>
      </c>
      <c r="CG32" s="640"/>
      <c r="CH32" s="640"/>
      <c r="CI32" s="640"/>
      <c r="CJ32" s="640"/>
      <c r="CK32" s="640"/>
      <c r="CL32" s="640"/>
      <c r="CM32" s="640"/>
      <c r="CN32" s="640"/>
      <c r="CO32" s="640"/>
      <c r="CP32" s="640"/>
      <c r="CQ32" s="641"/>
      <c r="CR32" s="625">
        <v>82</v>
      </c>
      <c r="CS32" s="626"/>
      <c r="CT32" s="626"/>
      <c r="CU32" s="626"/>
      <c r="CV32" s="626"/>
      <c r="CW32" s="626"/>
      <c r="CX32" s="626"/>
      <c r="CY32" s="627"/>
      <c r="CZ32" s="659">
        <v>0</v>
      </c>
      <c r="DA32" s="660"/>
      <c r="DB32" s="660"/>
      <c r="DC32" s="661"/>
      <c r="DD32" s="634">
        <v>82</v>
      </c>
      <c r="DE32" s="626"/>
      <c r="DF32" s="626"/>
      <c r="DG32" s="626"/>
      <c r="DH32" s="626"/>
      <c r="DI32" s="626"/>
      <c r="DJ32" s="626"/>
      <c r="DK32" s="627"/>
      <c r="DL32" s="634">
        <v>82</v>
      </c>
      <c r="DM32" s="626"/>
      <c r="DN32" s="626"/>
      <c r="DO32" s="626"/>
      <c r="DP32" s="626"/>
      <c r="DQ32" s="626"/>
      <c r="DR32" s="626"/>
      <c r="DS32" s="626"/>
      <c r="DT32" s="626"/>
      <c r="DU32" s="626"/>
      <c r="DV32" s="627"/>
      <c r="DW32" s="630">
        <v>0</v>
      </c>
      <c r="DX32" s="655"/>
      <c r="DY32" s="655"/>
      <c r="DZ32" s="655"/>
      <c r="EA32" s="655"/>
      <c r="EB32" s="655"/>
      <c r="EC32" s="656"/>
    </row>
    <row r="33" spans="2:133" ht="11.25" customHeight="1">
      <c r="B33" s="622" t="s">
        <v>298</v>
      </c>
      <c r="C33" s="623"/>
      <c r="D33" s="623"/>
      <c r="E33" s="623"/>
      <c r="F33" s="623"/>
      <c r="G33" s="623"/>
      <c r="H33" s="623"/>
      <c r="I33" s="623"/>
      <c r="J33" s="623"/>
      <c r="K33" s="623"/>
      <c r="L33" s="623"/>
      <c r="M33" s="623"/>
      <c r="N33" s="623"/>
      <c r="O33" s="623"/>
      <c r="P33" s="623"/>
      <c r="Q33" s="624"/>
      <c r="R33" s="625">
        <v>2220145</v>
      </c>
      <c r="S33" s="626"/>
      <c r="T33" s="626"/>
      <c r="U33" s="626"/>
      <c r="V33" s="626"/>
      <c r="W33" s="626"/>
      <c r="X33" s="626"/>
      <c r="Y33" s="627"/>
      <c r="Z33" s="628">
        <v>12.8</v>
      </c>
      <c r="AA33" s="628"/>
      <c r="AB33" s="628"/>
      <c r="AC33" s="628"/>
      <c r="AD33" s="629" t="s">
        <v>111</v>
      </c>
      <c r="AE33" s="629"/>
      <c r="AF33" s="629"/>
      <c r="AG33" s="629"/>
      <c r="AH33" s="629"/>
      <c r="AI33" s="629"/>
      <c r="AJ33" s="629"/>
      <c r="AK33" s="629"/>
      <c r="AL33" s="630" t="s">
        <v>111</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299</v>
      </c>
      <c r="CE33" s="640"/>
      <c r="CF33" s="640"/>
      <c r="CG33" s="640"/>
      <c r="CH33" s="640"/>
      <c r="CI33" s="640"/>
      <c r="CJ33" s="640"/>
      <c r="CK33" s="640"/>
      <c r="CL33" s="640"/>
      <c r="CM33" s="640"/>
      <c r="CN33" s="640"/>
      <c r="CO33" s="640"/>
      <c r="CP33" s="640"/>
      <c r="CQ33" s="641"/>
      <c r="CR33" s="625">
        <v>7473180</v>
      </c>
      <c r="CS33" s="657"/>
      <c r="CT33" s="657"/>
      <c r="CU33" s="657"/>
      <c r="CV33" s="657"/>
      <c r="CW33" s="657"/>
      <c r="CX33" s="657"/>
      <c r="CY33" s="658"/>
      <c r="CZ33" s="659">
        <v>43.9</v>
      </c>
      <c r="DA33" s="660"/>
      <c r="DB33" s="660"/>
      <c r="DC33" s="661"/>
      <c r="DD33" s="634">
        <v>5647457</v>
      </c>
      <c r="DE33" s="657"/>
      <c r="DF33" s="657"/>
      <c r="DG33" s="657"/>
      <c r="DH33" s="657"/>
      <c r="DI33" s="657"/>
      <c r="DJ33" s="657"/>
      <c r="DK33" s="658"/>
      <c r="DL33" s="634">
        <v>3857273</v>
      </c>
      <c r="DM33" s="657"/>
      <c r="DN33" s="657"/>
      <c r="DO33" s="657"/>
      <c r="DP33" s="657"/>
      <c r="DQ33" s="657"/>
      <c r="DR33" s="657"/>
      <c r="DS33" s="657"/>
      <c r="DT33" s="657"/>
      <c r="DU33" s="657"/>
      <c r="DV33" s="658"/>
      <c r="DW33" s="630">
        <v>39.9</v>
      </c>
      <c r="DX33" s="655"/>
      <c r="DY33" s="655"/>
      <c r="DZ33" s="655"/>
      <c r="EA33" s="655"/>
      <c r="EB33" s="655"/>
      <c r="EC33" s="656"/>
    </row>
    <row r="34" spans="2:133" ht="11.25" customHeight="1">
      <c r="B34" s="622" t="s">
        <v>300</v>
      </c>
      <c r="C34" s="623"/>
      <c r="D34" s="623"/>
      <c r="E34" s="623"/>
      <c r="F34" s="623"/>
      <c r="G34" s="623"/>
      <c r="H34" s="623"/>
      <c r="I34" s="623"/>
      <c r="J34" s="623"/>
      <c r="K34" s="623"/>
      <c r="L34" s="623"/>
      <c r="M34" s="623"/>
      <c r="N34" s="623"/>
      <c r="O34" s="623"/>
      <c r="P34" s="623"/>
      <c r="Q34" s="624"/>
      <c r="R34" s="625" t="s">
        <v>111</v>
      </c>
      <c r="S34" s="626"/>
      <c r="T34" s="626"/>
      <c r="U34" s="626"/>
      <c r="V34" s="626"/>
      <c r="W34" s="626"/>
      <c r="X34" s="626"/>
      <c r="Y34" s="627"/>
      <c r="Z34" s="628" t="s">
        <v>111</v>
      </c>
      <c r="AA34" s="628"/>
      <c r="AB34" s="628"/>
      <c r="AC34" s="628"/>
      <c r="AD34" s="629" t="s">
        <v>111</v>
      </c>
      <c r="AE34" s="629"/>
      <c r="AF34" s="629"/>
      <c r="AG34" s="629"/>
      <c r="AH34" s="629"/>
      <c r="AI34" s="629"/>
      <c r="AJ34" s="629"/>
      <c r="AK34" s="629"/>
      <c r="AL34" s="630" t="s">
        <v>111</v>
      </c>
      <c r="AM34" s="631"/>
      <c r="AN34" s="631"/>
      <c r="AO34" s="632"/>
      <c r="AP34" s="188"/>
      <c r="AQ34" s="604" t="s">
        <v>301</v>
      </c>
      <c r="AR34" s="605"/>
      <c r="AS34" s="605"/>
      <c r="AT34" s="605"/>
      <c r="AU34" s="605"/>
      <c r="AV34" s="605"/>
      <c r="AW34" s="605"/>
      <c r="AX34" s="605"/>
      <c r="AY34" s="605"/>
      <c r="AZ34" s="605"/>
      <c r="BA34" s="605"/>
      <c r="BB34" s="605"/>
      <c r="BC34" s="605"/>
      <c r="BD34" s="605"/>
      <c r="BE34" s="605"/>
      <c r="BF34" s="606"/>
      <c r="BG34" s="604" t="s">
        <v>302</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303</v>
      </c>
      <c r="CE34" s="640"/>
      <c r="CF34" s="640"/>
      <c r="CG34" s="640"/>
      <c r="CH34" s="640"/>
      <c r="CI34" s="640"/>
      <c r="CJ34" s="640"/>
      <c r="CK34" s="640"/>
      <c r="CL34" s="640"/>
      <c r="CM34" s="640"/>
      <c r="CN34" s="640"/>
      <c r="CO34" s="640"/>
      <c r="CP34" s="640"/>
      <c r="CQ34" s="641"/>
      <c r="CR34" s="625">
        <v>2398005</v>
      </c>
      <c r="CS34" s="626"/>
      <c r="CT34" s="626"/>
      <c r="CU34" s="626"/>
      <c r="CV34" s="626"/>
      <c r="CW34" s="626"/>
      <c r="CX34" s="626"/>
      <c r="CY34" s="627"/>
      <c r="CZ34" s="659">
        <v>14.1</v>
      </c>
      <c r="DA34" s="660"/>
      <c r="DB34" s="660"/>
      <c r="DC34" s="661"/>
      <c r="DD34" s="634">
        <v>1981890</v>
      </c>
      <c r="DE34" s="626"/>
      <c r="DF34" s="626"/>
      <c r="DG34" s="626"/>
      <c r="DH34" s="626"/>
      <c r="DI34" s="626"/>
      <c r="DJ34" s="626"/>
      <c r="DK34" s="627"/>
      <c r="DL34" s="634">
        <v>1711618</v>
      </c>
      <c r="DM34" s="626"/>
      <c r="DN34" s="626"/>
      <c r="DO34" s="626"/>
      <c r="DP34" s="626"/>
      <c r="DQ34" s="626"/>
      <c r="DR34" s="626"/>
      <c r="DS34" s="626"/>
      <c r="DT34" s="626"/>
      <c r="DU34" s="626"/>
      <c r="DV34" s="627"/>
      <c r="DW34" s="630">
        <v>17.7</v>
      </c>
      <c r="DX34" s="655"/>
      <c r="DY34" s="655"/>
      <c r="DZ34" s="655"/>
      <c r="EA34" s="655"/>
      <c r="EB34" s="655"/>
      <c r="EC34" s="656"/>
    </row>
    <row r="35" spans="2:133" ht="11.25" customHeight="1">
      <c r="B35" s="622" t="s">
        <v>304</v>
      </c>
      <c r="C35" s="623"/>
      <c r="D35" s="623"/>
      <c r="E35" s="623"/>
      <c r="F35" s="623"/>
      <c r="G35" s="623"/>
      <c r="H35" s="623"/>
      <c r="I35" s="623"/>
      <c r="J35" s="623"/>
      <c r="K35" s="623"/>
      <c r="L35" s="623"/>
      <c r="M35" s="623"/>
      <c r="N35" s="623"/>
      <c r="O35" s="623"/>
      <c r="P35" s="623"/>
      <c r="Q35" s="624"/>
      <c r="R35" s="625">
        <v>418745</v>
      </c>
      <c r="S35" s="626"/>
      <c r="T35" s="626"/>
      <c r="U35" s="626"/>
      <c r="V35" s="626"/>
      <c r="W35" s="626"/>
      <c r="X35" s="626"/>
      <c r="Y35" s="627"/>
      <c r="Z35" s="628">
        <v>2.4</v>
      </c>
      <c r="AA35" s="628"/>
      <c r="AB35" s="628"/>
      <c r="AC35" s="628"/>
      <c r="AD35" s="629" t="s">
        <v>111</v>
      </c>
      <c r="AE35" s="629"/>
      <c r="AF35" s="629"/>
      <c r="AG35" s="629"/>
      <c r="AH35" s="629"/>
      <c r="AI35" s="629"/>
      <c r="AJ35" s="629"/>
      <c r="AK35" s="629"/>
      <c r="AL35" s="630" t="s">
        <v>111</v>
      </c>
      <c r="AM35" s="631"/>
      <c r="AN35" s="631"/>
      <c r="AO35" s="632"/>
      <c r="AP35" s="188"/>
      <c r="AQ35" s="636" t="s">
        <v>305</v>
      </c>
      <c r="AR35" s="637"/>
      <c r="AS35" s="637"/>
      <c r="AT35" s="637"/>
      <c r="AU35" s="637"/>
      <c r="AV35" s="637"/>
      <c r="AW35" s="637"/>
      <c r="AX35" s="637"/>
      <c r="AY35" s="638"/>
      <c r="AZ35" s="614">
        <v>1905282</v>
      </c>
      <c r="BA35" s="615"/>
      <c r="BB35" s="615"/>
      <c r="BC35" s="615"/>
      <c r="BD35" s="615"/>
      <c r="BE35" s="615"/>
      <c r="BF35" s="696"/>
      <c r="BG35" s="636" t="s">
        <v>306</v>
      </c>
      <c r="BH35" s="637"/>
      <c r="BI35" s="637"/>
      <c r="BJ35" s="637"/>
      <c r="BK35" s="637"/>
      <c r="BL35" s="637"/>
      <c r="BM35" s="637"/>
      <c r="BN35" s="637"/>
      <c r="BO35" s="637"/>
      <c r="BP35" s="637"/>
      <c r="BQ35" s="637"/>
      <c r="BR35" s="637"/>
      <c r="BS35" s="637"/>
      <c r="BT35" s="637"/>
      <c r="BU35" s="638"/>
      <c r="BV35" s="614">
        <v>130564</v>
      </c>
      <c r="BW35" s="615"/>
      <c r="BX35" s="615"/>
      <c r="BY35" s="615"/>
      <c r="BZ35" s="615"/>
      <c r="CA35" s="615"/>
      <c r="CB35" s="696"/>
      <c r="CD35" s="639" t="s">
        <v>307</v>
      </c>
      <c r="CE35" s="640"/>
      <c r="CF35" s="640"/>
      <c r="CG35" s="640"/>
      <c r="CH35" s="640"/>
      <c r="CI35" s="640"/>
      <c r="CJ35" s="640"/>
      <c r="CK35" s="640"/>
      <c r="CL35" s="640"/>
      <c r="CM35" s="640"/>
      <c r="CN35" s="640"/>
      <c r="CO35" s="640"/>
      <c r="CP35" s="640"/>
      <c r="CQ35" s="641"/>
      <c r="CR35" s="625">
        <v>395876</v>
      </c>
      <c r="CS35" s="657"/>
      <c r="CT35" s="657"/>
      <c r="CU35" s="657"/>
      <c r="CV35" s="657"/>
      <c r="CW35" s="657"/>
      <c r="CX35" s="657"/>
      <c r="CY35" s="658"/>
      <c r="CZ35" s="659">
        <v>2.2999999999999998</v>
      </c>
      <c r="DA35" s="660"/>
      <c r="DB35" s="660"/>
      <c r="DC35" s="661"/>
      <c r="DD35" s="634">
        <v>385291</v>
      </c>
      <c r="DE35" s="657"/>
      <c r="DF35" s="657"/>
      <c r="DG35" s="657"/>
      <c r="DH35" s="657"/>
      <c r="DI35" s="657"/>
      <c r="DJ35" s="657"/>
      <c r="DK35" s="658"/>
      <c r="DL35" s="634">
        <v>385081</v>
      </c>
      <c r="DM35" s="657"/>
      <c r="DN35" s="657"/>
      <c r="DO35" s="657"/>
      <c r="DP35" s="657"/>
      <c r="DQ35" s="657"/>
      <c r="DR35" s="657"/>
      <c r="DS35" s="657"/>
      <c r="DT35" s="657"/>
      <c r="DU35" s="657"/>
      <c r="DV35" s="658"/>
      <c r="DW35" s="630">
        <v>4</v>
      </c>
      <c r="DX35" s="655"/>
      <c r="DY35" s="655"/>
      <c r="DZ35" s="655"/>
      <c r="EA35" s="655"/>
      <c r="EB35" s="655"/>
      <c r="EC35" s="656"/>
    </row>
    <row r="36" spans="2:133" ht="11.25" customHeight="1">
      <c r="B36" s="668" t="s">
        <v>308</v>
      </c>
      <c r="C36" s="669"/>
      <c r="D36" s="669"/>
      <c r="E36" s="669"/>
      <c r="F36" s="669"/>
      <c r="G36" s="669"/>
      <c r="H36" s="669"/>
      <c r="I36" s="669"/>
      <c r="J36" s="669"/>
      <c r="K36" s="669"/>
      <c r="L36" s="669"/>
      <c r="M36" s="669"/>
      <c r="N36" s="669"/>
      <c r="O36" s="669"/>
      <c r="P36" s="669"/>
      <c r="Q36" s="670"/>
      <c r="R36" s="697">
        <v>17388093</v>
      </c>
      <c r="S36" s="698"/>
      <c r="T36" s="698"/>
      <c r="U36" s="698"/>
      <c r="V36" s="698"/>
      <c r="W36" s="698"/>
      <c r="X36" s="698"/>
      <c r="Y36" s="699"/>
      <c r="Z36" s="700">
        <v>100</v>
      </c>
      <c r="AA36" s="700"/>
      <c r="AB36" s="700"/>
      <c r="AC36" s="700"/>
      <c r="AD36" s="701">
        <v>9236834</v>
      </c>
      <c r="AE36" s="701"/>
      <c r="AF36" s="701"/>
      <c r="AG36" s="701"/>
      <c r="AH36" s="701"/>
      <c r="AI36" s="701"/>
      <c r="AJ36" s="701"/>
      <c r="AK36" s="701"/>
      <c r="AL36" s="702">
        <v>100</v>
      </c>
      <c r="AM36" s="694"/>
      <c r="AN36" s="694"/>
      <c r="AO36" s="703"/>
      <c r="AQ36" s="704" t="s">
        <v>309</v>
      </c>
      <c r="AR36" s="705"/>
      <c r="AS36" s="705"/>
      <c r="AT36" s="705"/>
      <c r="AU36" s="705"/>
      <c r="AV36" s="705"/>
      <c r="AW36" s="705"/>
      <c r="AX36" s="705"/>
      <c r="AY36" s="706"/>
      <c r="AZ36" s="625">
        <v>598037</v>
      </c>
      <c r="BA36" s="626"/>
      <c r="BB36" s="626"/>
      <c r="BC36" s="626"/>
      <c r="BD36" s="657"/>
      <c r="BE36" s="657"/>
      <c r="BF36" s="682"/>
      <c r="BG36" s="639" t="s">
        <v>310</v>
      </c>
      <c r="BH36" s="640"/>
      <c r="BI36" s="640"/>
      <c r="BJ36" s="640"/>
      <c r="BK36" s="640"/>
      <c r="BL36" s="640"/>
      <c r="BM36" s="640"/>
      <c r="BN36" s="640"/>
      <c r="BO36" s="640"/>
      <c r="BP36" s="640"/>
      <c r="BQ36" s="640"/>
      <c r="BR36" s="640"/>
      <c r="BS36" s="640"/>
      <c r="BT36" s="640"/>
      <c r="BU36" s="641"/>
      <c r="BV36" s="625">
        <v>11360</v>
      </c>
      <c r="BW36" s="626"/>
      <c r="BX36" s="626"/>
      <c r="BY36" s="626"/>
      <c r="BZ36" s="626"/>
      <c r="CA36" s="626"/>
      <c r="CB36" s="635"/>
      <c r="CD36" s="639" t="s">
        <v>311</v>
      </c>
      <c r="CE36" s="640"/>
      <c r="CF36" s="640"/>
      <c r="CG36" s="640"/>
      <c r="CH36" s="640"/>
      <c r="CI36" s="640"/>
      <c r="CJ36" s="640"/>
      <c r="CK36" s="640"/>
      <c r="CL36" s="640"/>
      <c r="CM36" s="640"/>
      <c r="CN36" s="640"/>
      <c r="CO36" s="640"/>
      <c r="CP36" s="640"/>
      <c r="CQ36" s="641"/>
      <c r="CR36" s="625">
        <v>1818318</v>
      </c>
      <c r="CS36" s="626"/>
      <c r="CT36" s="626"/>
      <c r="CU36" s="626"/>
      <c r="CV36" s="626"/>
      <c r="CW36" s="626"/>
      <c r="CX36" s="626"/>
      <c r="CY36" s="627"/>
      <c r="CZ36" s="659">
        <v>10.7</v>
      </c>
      <c r="DA36" s="660"/>
      <c r="DB36" s="660"/>
      <c r="DC36" s="661"/>
      <c r="DD36" s="634">
        <v>1511728</v>
      </c>
      <c r="DE36" s="626"/>
      <c r="DF36" s="626"/>
      <c r="DG36" s="626"/>
      <c r="DH36" s="626"/>
      <c r="DI36" s="626"/>
      <c r="DJ36" s="626"/>
      <c r="DK36" s="627"/>
      <c r="DL36" s="634">
        <v>846866</v>
      </c>
      <c r="DM36" s="626"/>
      <c r="DN36" s="626"/>
      <c r="DO36" s="626"/>
      <c r="DP36" s="626"/>
      <c r="DQ36" s="626"/>
      <c r="DR36" s="626"/>
      <c r="DS36" s="626"/>
      <c r="DT36" s="626"/>
      <c r="DU36" s="626"/>
      <c r="DV36" s="627"/>
      <c r="DW36" s="630">
        <v>8.8000000000000007</v>
      </c>
      <c r="DX36" s="655"/>
      <c r="DY36" s="655"/>
      <c r="DZ36" s="655"/>
      <c r="EA36" s="655"/>
      <c r="EB36" s="655"/>
      <c r="EC36" s="656"/>
    </row>
    <row r="37" spans="2:133" ht="11.25" customHeight="1">
      <c r="AQ37" s="704" t="s">
        <v>312</v>
      </c>
      <c r="AR37" s="705"/>
      <c r="AS37" s="705"/>
      <c r="AT37" s="705"/>
      <c r="AU37" s="705"/>
      <c r="AV37" s="705"/>
      <c r="AW37" s="705"/>
      <c r="AX37" s="705"/>
      <c r="AY37" s="706"/>
      <c r="AZ37" s="625">
        <v>167040</v>
      </c>
      <c r="BA37" s="626"/>
      <c r="BB37" s="626"/>
      <c r="BC37" s="626"/>
      <c r="BD37" s="657"/>
      <c r="BE37" s="657"/>
      <c r="BF37" s="682"/>
      <c r="BG37" s="639" t="s">
        <v>313</v>
      </c>
      <c r="BH37" s="640"/>
      <c r="BI37" s="640"/>
      <c r="BJ37" s="640"/>
      <c r="BK37" s="640"/>
      <c r="BL37" s="640"/>
      <c r="BM37" s="640"/>
      <c r="BN37" s="640"/>
      <c r="BO37" s="640"/>
      <c r="BP37" s="640"/>
      <c r="BQ37" s="640"/>
      <c r="BR37" s="640"/>
      <c r="BS37" s="640"/>
      <c r="BT37" s="640"/>
      <c r="BU37" s="641"/>
      <c r="BV37" s="625">
        <v>3988</v>
      </c>
      <c r="BW37" s="626"/>
      <c r="BX37" s="626"/>
      <c r="BY37" s="626"/>
      <c r="BZ37" s="626"/>
      <c r="CA37" s="626"/>
      <c r="CB37" s="635"/>
      <c r="CD37" s="639" t="s">
        <v>314</v>
      </c>
      <c r="CE37" s="640"/>
      <c r="CF37" s="640"/>
      <c r="CG37" s="640"/>
      <c r="CH37" s="640"/>
      <c r="CI37" s="640"/>
      <c r="CJ37" s="640"/>
      <c r="CK37" s="640"/>
      <c r="CL37" s="640"/>
      <c r="CM37" s="640"/>
      <c r="CN37" s="640"/>
      <c r="CO37" s="640"/>
      <c r="CP37" s="640"/>
      <c r="CQ37" s="641"/>
      <c r="CR37" s="625">
        <v>693090</v>
      </c>
      <c r="CS37" s="657"/>
      <c r="CT37" s="657"/>
      <c r="CU37" s="657"/>
      <c r="CV37" s="657"/>
      <c r="CW37" s="657"/>
      <c r="CX37" s="657"/>
      <c r="CY37" s="658"/>
      <c r="CZ37" s="659">
        <v>4.0999999999999996</v>
      </c>
      <c r="DA37" s="660"/>
      <c r="DB37" s="660"/>
      <c r="DC37" s="661"/>
      <c r="DD37" s="634">
        <v>642959</v>
      </c>
      <c r="DE37" s="657"/>
      <c r="DF37" s="657"/>
      <c r="DG37" s="657"/>
      <c r="DH37" s="657"/>
      <c r="DI37" s="657"/>
      <c r="DJ37" s="657"/>
      <c r="DK37" s="658"/>
      <c r="DL37" s="634">
        <v>642959</v>
      </c>
      <c r="DM37" s="657"/>
      <c r="DN37" s="657"/>
      <c r="DO37" s="657"/>
      <c r="DP37" s="657"/>
      <c r="DQ37" s="657"/>
      <c r="DR37" s="657"/>
      <c r="DS37" s="657"/>
      <c r="DT37" s="657"/>
      <c r="DU37" s="657"/>
      <c r="DV37" s="658"/>
      <c r="DW37" s="630">
        <v>6.7</v>
      </c>
      <c r="DX37" s="655"/>
      <c r="DY37" s="655"/>
      <c r="DZ37" s="655"/>
      <c r="EA37" s="655"/>
      <c r="EB37" s="655"/>
      <c r="EC37" s="656"/>
    </row>
    <row r="38" spans="2:133" ht="11.25" customHeight="1">
      <c r="AQ38" s="704" t="s">
        <v>315</v>
      </c>
      <c r="AR38" s="705"/>
      <c r="AS38" s="705"/>
      <c r="AT38" s="705"/>
      <c r="AU38" s="705"/>
      <c r="AV38" s="705"/>
      <c r="AW38" s="705"/>
      <c r="AX38" s="705"/>
      <c r="AY38" s="706"/>
      <c r="AZ38" s="625">
        <v>30795</v>
      </c>
      <c r="BA38" s="626"/>
      <c r="BB38" s="626"/>
      <c r="BC38" s="626"/>
      <c r="BD38" s="657"/>
      <c r="BE38" s="657"/>
      <c r="BF38" s="682"/>
      <c r="BG38" s="639" t="s">
        <v>316</v>
      </c>
      <c r="BH38" s="640"/>
      <c r="BI38" s="640"/>
      <c r="BJ38" s="640"/>
      <c r="BK38" s="640"/>
      <c r="BL38" s="640"/>
      <c r="BM38" s="640"/>
      <c r="BN38" s="640"/>
      <c r="BO38" s="640"/>
      <c r="BP38" s="640"/>
      <c r="BQ38" s="640"/>
      <c r="BR38" s="640"/>
      <c r="BS38" s="640"/>
      <c r="BT38" s="640"/>
      <c r="BU38" s="641"/>
      <c r="BV38" s="625">
        <v>7208</v>
      </c>
      <c r="BW38" s="626"/>
      <c r="BX38" s="626"/>
      <c r="BY38" s="626"/>
      <c r="BZ38" s="626"/>
      <c r="CA38" s="626"/>
      <c r="CB38" s="635"/>
      <c r="CD38" s="639" t="s">
        <v>317</v>
      </c>
      <c r="CE38" s="640"/>
      <c r="CF38" s="640"/>
      <c r="CG38" s="640"/>
      <c r="CH38" s="640"/>
      <c r="CI38" s="640"/>
      <c r="CJ38" s="640"/>
      <c r="CK38" s="640"/>
      <c r="CL38" s="640"/>
      <c r="CM38" s="640"/>
      <c r="CN38" s="640"/>
      <c r="CO38" s="640"/>
      <c r="CP38" s="640"/>
      <c r="CQ38" s="641"/>
      <c r="CR38" s="625">
        <v>1905282</v>
      </c>
      <c r="CS38" s="626"/>
      <c r="CT38" s="626"/>
      <c r="CU38" s="626"/>
      <c r="CV38" s="626"/>
      <c r="CW38" s="626"/>
      <c r="CX38" s="626"/>
      <c r="CY38" s="627"/>
      <c r="CZ38" s="659">
        <v>11.2</v>
      </c>
      <c r="DA38" s="660"/>
      <c r="DB38" s="660"/>
      <c r="DC38" s="661"/>
      <c r="DD38" s="634">
        <v>1701492</v>
      </c>
      <c r="DE38" s="626"/>
      <c r="DF38" s="626"/>
      <c r="DG38" s="626"/>
      <c r="DH38" s="626"/>
      <c r="DI38" s="626"/>
      <c r="DJ38" s="626"/>
      <c r="DK38" s="627"/>
      <c r="DL38" s="634">
        <v>913708</v>
      </c>
      <c r="DM38" s="626"/>
      <c r="DN38" s="626"/>
      <c r="DO38" s="626"/>
      <c r="DP38" s="626"/>
      <c r="DQ38" s="626"/>
      <c r="DR38" s="626"/>
      <c r="DS38" s="626"/>
      <c r="DT38" s="626"/>
      <c r="DU38" s="626"/>
      <c r="DV38" s="627"/>
      <c r="DW38" s="630">
        <v>9.5</v>
      </c>
      <c r="DX38" s="655"/>
      <c r="DY38" s="655"/>
      <c r="DZ38" s="655"/>
      <c r="EA38" s="655"/>
      <c r="EB38" s="655"/>
      <c r="EC38" s="656"/>
    </row>
    <row r="39" spans="2:133" ht="11.25" customHeight="1">
      <c r="AQ39" s="704" t="s">
        <v>318</v>
      </c>
      <c r="AR39" s="705"/>
      <c r="AS39" s="705"/>
      <c r="AT39" s="705"/>
      <c r="AU39" s="705"/>
      <c r="AV39" s="705"/>
      <c r="AW39" s="705"/>
      <c r="AX39" s="705"/>
      <c r="AY39" s="706"/>
      <c r="AZ39" s="625" t="s">
        <v>319</v>
      </c>
      <c r="BA39" s="626"/>
      <c r="BB39" s="626"/>
      <c r="BC39" s="626"/>
      <c r="BD39" s="657"/>
      <c r="BE39" s="657"/>
      <c r="BF39" s="682"/>
      <c r="BG39" s="710" t="s">
        <v>320</v>
      </c>
      <c r="BH39" s="711"/>
      <c r="BI39" s="711"/>
      <c r="BJ39" s="711"/>
      <c r="BK39" s="711"/>
      <c r="BL39" s="189"/>
      <c r="BM39" s="640" t="s">
        <v>321</v>
      </c>
      <c r="BN39" s="640"/>
      <c r="BO39" s="640"/>
      <c r="BP39" s="640"/>
      <c r="BQ39" s="640"/>
      <c r="BR39" s="640"/>
      <c r="BS39" s="640"/>
      <c r="BT39" s="640"/>
      <c r="BU39" s="641"/>
      <c r="BV39" s="625">
        <v>111</v>
      </c>
      <c r="BW39" s="626"/>
      <c r="BX39" s="626"/>
      <c r="BY39" s="626"/>
      <c r="BZ39" s="626"/>
      <c r="CA39" s="626"/>
      <c r="CB39" s="635"/>
      <c r="CD39" s="639" t="s">
        <v>322</v>
      </c>
      <c r="CE39" s="640"/>
      <c r="CF39" s="640"/>
      <c r="CG39" s="640"/>
      <c r="CH39" s="640"/>
      <c r="CI39" s="640"/>
      <c r="CJ39" s="640"/>
      <c r="CK39" s="640"/>
      <c r="CL39" s="640"/>
      <c r="CM39" s="640"/>
      <c r="CN39" s="640"/>
      <c r="CO39" s="640"/>
      <c r="CP39" s="640"/>
      <c r="CQ39" s="641"/>
      <c r="CR39" s="625">
        <v>278900</v>
      </c>
      <c r="CS39" s="657"/>
      <c r="CT39" s="657"/>
      <c r="CU39" s="657"/>
      <c r="CV39" s="657"/>
      <c r="CW39" s="657"/>
      <c r="CX39" s="657"/>
      <c r="CY39" s="658"/>
      <c r="CZ39" s="659">
        <v>1.6</v>
      </c>
      <c r="DA39" s="660"/>
      <c r="DB39" s="660"/>
      <c r="DC39" s="661"/>
      <c r="DD39" s="634">
        <v>916</v>
      </c>
      <c r="DE39" s="657"/>
      <c r="DF39" s="657"/>
      <c r="DG39" s="657"/>
      <c r="DH39" s="657"/>
      <c r="DI39" s="657"/>
      <c r="DJ39" s="657"/>
      <c r="DK39" s="658"/>
      <c r="DL39" s="634" t="s">
        <v>319</v>
      </c>
      <c r="DM39" s="657"/>
      <c r="DN39" s="657"/>
      <c r="DO39" s="657"/>
      <c r="DP39" s="657"/>
      <c r="DQ39" s="657"/>
      <c r="DR39" s="657"/>
      <c r="DS39" s="657"/>
      <c r="DT39" s="657"/>
      <c r="DU39" s="657"/>
      <c r="DV39" s="658"/>
      <c r="DW39" s="630" t="s">
        <v>319</v>
      </c>
      <c r="DX39" s="655"/>
      <c r="DY39" s="655"/>
      <c r="DZ39" s="655"/>
      <c r="EA39" s="655"/>
      <c r="EB39" s="655"/>
      <c r="EC39" s="656"/>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323</v>
      </c>
      <c r="AR40" s="705"/>
      <c r="AS40" s="705"/>
      <c r="AT40" s="705"/>
      <c r="AU40" s="705"/>
      <c r="AV40" s="705"/>
      <c r="AW40" s="705"/>
      <c r="AX40" s="705"/>
      <c r="AY40" s="706"/>
      <c r="AZ40" s="625">
        <v>381127</v>
      </c>
      <c r="BA40" s="626"/>
      <c r="BB40" s="626"/>
      <c r="BC40" s="626"/>
      <c r="BD40" s="657"/>
      <c r="BE40" s="657"/>
      <c r="BF40" s="682"/>
      <c r="BG40" s="710"/>
      <c r="BH40" s="711"/>
      <c r="BI40" s="711"/>
      <c r="BJ40" s="711"/>
      <c r="BK40" s="711"/>
      <c r="BL40" s="189"/>
      <c r="BM40" s="640" t="s">
        <v>324</v>
      </c>
      <c r="BN40" s="640"/>
      <c r="BO40" s="640"/>
      <c r="BP40" s="640"/>
      <c r="BQ40" s="640"/>
      <c r="BR40" s="640"/>
      <c r="BS40" s="640"/>
      <c r="BT40" s="640"/>
      <c r="BU40" s="641"/>
      <c r="BV40" s="625">
        <v>87</v>
      </c>
      <c r="BW40" s="626"/>
      <c r="BX40" s="626"/>
      <c r="BY40" s="626"/>
      <c r="BZ40" s="626"/>
      <c r="CA40" s="626"/>
      <c r="CB40" s="635"/>
      <c r="CD40" s="639" t="s">
        <v>325</v>
      </c>
      <c r="CE40" s="640"/>
      <c r="CF40" s="640"/>
      <c r="CG40" s="640"/>
      <c r="CH40" s="640"/>
      <c r="CI40" s="640"/>
      <c r="CJ40" s="640"/>
      <c r="CK40" s="640"/>
      <c r="CL40" s="640"/>
      <c r="CM40" s="640"/>
      <c r="CN40" s="640"/>
      <c r="CO40" s="640"/>
      <c r="CP40" s="640"/>
      <c r="CQ40" s="641"/>
      <c r="CR40" s="625">
        <v>676799</v>
      </c>
      <c r="CS40" s="626"/>
      <c r="CT40" s="626"/>
      <c r="CU40" s="626"/>
      <c r="CV40" s="626"/>
      <c r="CW40" s="626"/>
      <c r="CX40" s="626"/>
      <c r="CY40" s="627"/>
      <c r="CZ40" s="659">
        <v>4</v>
      </c>
      <c r="DA40" s="660"/>
      <c r="DB40" s="660"/>
      <c r="DC40" s="661"/>
      <c r="DD40" s="634">
        <v>66140</v>
      </c>
      <c r="DE40" s="626"/>
      <c r="DF40" s="626"/>
      <c r="DG40" s="626"/>
      <c r="DH40" s="626"/>
      <c r="DI40" s="626"/>
      <c r="DJ40" s="626"/>
      <c r="DK40" s="627"/>
      <c r="DL40" s="634" t="s">
        <v>319</v>
      </c>
      <c r="DM40" s="626"/>
      <c r="DN40" s="626"/>
      <c r="DO40" s="626"/>
      <c r="DP40" s="626"/>
      <c r="DQ40" s="626"/>
      <c r="DR40" s="626"/>
      <c r="DS40" s="626"/>
      <c r="DT40" s="626"/>
      <c r="DU40" s="626"/>
      <c r="DV40" s="627"/>
      <c r="DW40" s="630" t="s">
        <v>319</v>
      </c>
      <c r="DX40" s="655"/>
      <c r="DY40" s="655"/>
      <c r="DZ40" s="655"/>
      <c r="EA40" s="655"/>
      <c r="EB40" s="655"/>
      <c r="EC40" s="656"/>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326</v>
      </c>
      <c r="AR41" s="646"/>
      <c r="AS41" s="646"/>
      <c r="AT41" s="646"/>
      <c r="AU41" s="646"/>
      <c r="AV41" s="646"/>
      <c r="AW41" s="646"/>
      <c r="AX41" s="646"/>
      <c r="AY41" s="647"/>
      <c r="AZ41" s="697">
        <v>728283</v>
      </c>
      <c r="BA41" s="698"/>
      <c r="BB41" s="698"/>
      <c r="BC41" s="698"/>
      <c r="BD41" s="693"/>
      <c r="BE41" s="693"/>
      <c r="BF41" s="695"/>
      <c r="BG41" s="712"/>
      <c r="BH41" s="713"/>
      <c r="BI41" s="713"/>
      <c r="BJ41" s="713"/>
      <c r="BK41" s="713"/>
      <c r="BL41" s="191"/>
      <c r="BM41" s="646" t="s">
        <v>327</v>
      </c>
      <c r="BN41" s="646"/>
      <c r="BO41" s="646"/>
      <c r="BP41" s="646"/>
      <c r="BQ41" s="646"/>
      <c r="BR41" s="646"/>
      <c r="BS41" s="646"/>
      <c r="BT41" s="646"/>
      <c r="BU41" s="647"/>
      <c r="BV41" s="697">
        <v>281</v>
      </c>
      <c r="BW41" s="698"/>
      <c r="BX41" s="698"/>
      <c r="BY41" s="698"/>
      <c r="BZ41" s="698"/>
      <c r="CA41" s="698"/>
      <c r="CB41" s="707"/>
      <c r="CD41" s="639" t="s">
        <v>328</v>
      </c>
      <c r="CE41" s="640"/>
      <c r="CF41" s="640"/>
      <c r="CG41" s="640"/>
      <c r="CH41" s="640"/>
      <c r="CI41" s="640"/>
      <c r="CJ41" s="640"/>
      <c r="CK41" s="640"/>
      <c r="CL41" s="640"/>
      <c r="CM41" s="640"/>
      <c r="CN41" s="640"/>
      <c r="CO41" s="640"/>
      <c r="CP41" s="640"/>
      <c r="CQ41" s="641"/>
      <c r="CR41" s="625" t="s">
        <v>329</v>
      </c>
      <c r="CS41" s="657"/>
      <c r="CT41" s="657"/>
      <c r="CU41" s="657"/>
      <c r="CV41" s="657"/>
      <c r="CW41" s="657"/>
      <c r="CX41" s="657"/>
      <c r="CY41" s="658"/>
      <c r="CZ41" s="659" t="s">
        <v>329</v>
      </c>
      <c r="DA41" s="660"/>
      <c r="DB41" s="660"/>
      <c r="DC41" s="661"/>
      <c r="DD41" s="634" t="s">
        <v>329</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c r="B42" s="183" t="s">
        <v>330</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331</v>
      </c>
      <c r="CE42" s="623"/>
      <c r="CF42" s="623"/>
      <c r="CG42" s="623"/>
      <c r="CH42" s="623"/>
      <c r="CI42" s="623"/>
      <c r="CJ42" s="623"/>
      <c r="CK42" s="623"/>
      <c r="CL42" s="623"/>
      <c r="CM42" s="623"/>
      <c r="CN42" s="623"/>
      <c r="CO42" s="623"/>
      <c r="CP42" s="623"/>
      <c r="CQ42" s="624"/>
      <c r="CR42" s="625">
        <v>3562653</v>
      </c>
      <c r="CS42" s="626"/>
      <c r="CT42" s="626"/>
      <c r="CU42" s="626"/>
      <c r="CV42" s="626"/>
      <c r="CW42" s="626"/>
      <c r="CX42" s="626"/>
      <c r="CY42" s="627"/>
      <c r="CZ42" s="659">
        <v>20.9</v>
      </c>
      <c r="DA42" s="708"/>
      <c r="DB42" s="708"/>
      <c r="DC42" s="709"/>
      <c r="DD42" s="634">
        <v>752608</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c r="B43" s="193" t="s">
        <v>332</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333</v>
      </c>
      <c r="CE43" s="623"/>
      <c r="CF43" s="623"/>
      <c r="CG43" s="623"/>
      <c r="CH43" s="623"/>
      <c r="CI43" s="623"/>
      <c r="CJ43" s="623"/>
      <c r="CK43" s="623"/>
      <c r="CL43" s="623"/>
      <c r="CM43" s="623"/>
      <c r="CN43" s="623"/>
      <c r="CO43" s="623"/>
      <c r="CP43" s="623"/>
      <c r="CQ43" s="624"/>
      <c r="CR43" s="625">
        <v>106821</v>
      </c>
      <c r="CS43" s="657"/>
      <c r="CT43" s="657"/>
      <c r="CU43" s="657"/>
      <c r="CV43" s="657"/>
      <c r="CW43" s="657"/>
      <c r="CX43" s="657"/>
      <c r="CY43" s="658"/>
      <c r="CZ43" s="659">
        <v>0.6</v>
      </c>
      <c r="DA43" s="660"/>
      <c r="DB43" s="660"/>
      <c r="DC43" s="661"/>
      <c r="DD43" s="634">
        <v>106821</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c r="B44" s="194" t="s">
        <v>334</v>
      </c>
      <c r="CD44" s="731" t="s">
        <v>286</v>
      </c>
      <c r="CE44" s="732"/>
      <c r="CF44" s="622" t="s">
        <v>335</v>
      </c>
      <c r="CG44" s="623"/>
      <c r="CH44" s="623"/>
      <c r="CI44" s="623"/>
      <c r="CJ44" s="623"/>
      <c r="CK44" s="623"/>
      <c r="CL44" s="623"/>
      <c r="CM44" s="623"/>
      <c r="CN44" s="623"/>
      <c r="CO44" s="623"/>
      <c r="CP44" s="623"/>
      <c r="CQ44" s="624"/>
      <c r="CR44" s="625">
        <v>3375309</v>
      </c>
      <c r="CS44" s="626"/>
      <c r="CT44" s="626"/>
      <c r="CU44" s="626"/>
      <c r="CV44" s="626"/>
      <c r="CW44" s="626"/>
      <c r="CX44" s="626"/>
      <c r="CY44" s="627"/>
      <c r="CZ44" s="659">
        <v>19.8</v>
      </c>
      <c r="DA44" s="708"/>
      <c r="DB44" s="708"/>
      <c r="DC44" s="709"/>
      <c r="DD44" s="634">
        <v>632133</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c r="CD45" s="733"/>
      <c r="CE45" s="734"/>
      <c r="CF45" s="622" t="s">
        <v>336</v>
      </c>
      <c r="CG45" s="623"/>
      <c r="CH45" s="623"/>
      <c r="CI45" s="623"/>
      <c r="CJ45" s="623"/>
      <c r="CK45" s="623"/>
      <c r="CL45" s="623"/>
      <c r="CM45" s="623"/>
      <c r="CN45" s="623"/>
      <c r="CO45" s="623"/>
      <c r="CP45" s="623"/>
      <c r="CQ45" s="624"/>
      <c r="CR45" s="625">
        <v>1369641</v>
      </c>
      <c r="CS45" s="657"/>
      <c r="CT45" s="657"/>
      <c r="CU45" s="657"/>
      <c r="CV45" s="657"/>
      <c r="CW45" s="657"/>
      <c r="CX45" s="657"/>
      <c r="CY45" s="658"/>
      <c r="CZ45" s="659">
        <v>8</v>
      </c>
      <c r="DA45" s="660"/>
      <c r="DB45" s="660"/>
      <c r="DC45" s="661"/>
      <c r="DD45" s="634">
        <v>97533</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c r="CD46" s="733"/>
      <c r="CE46" s="734"/>
      <c r="CF46" s="622" t="s">
        <v>337</v>
      </c>
      <c r="CG46" s="623"/>
      <c r="CH46" s="623"/>
      <c r="CI46" s="623"/>
      <c r="CJ46" s="623"/>
      <c r="CK46" s="623"/>
      <c r="CL46" s="623"/>
      <c r="CM46" s="623"/>
      <c r="CN46" s="623"/>
      <c r="CO46" s="623"/>
      <c r="CP46" s="623"/>
      <c r="CQ46" s="624"/>
      <c r="CR46" s="625">
        <v>1757196</v>
      </c>
      <c r="CS46" s="626"/>
      <c r="CT46" s="626"/>
      <c r="CU46" s="626"/>
      <c r="CV46" s="626"/>
      <c r="CW46" s="626"/>
      <c r="CX46" s="626"/>
      <c r="CY46" s="627"/>
      <c r="CZ46" s="659">
        <v>10.3</v>
      </c>
      <c r="DA46" s="708"/>
      <c r="DB46" s="708"/>
      <c r="DC46" s="709"/>
      <c r="DD46" s="634">
        <v>485847</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c r="CD47" s="733"/>
      <c r="CE47" s="734"/>
      <c r="CF47" s="622" t="s">
        <v>338</v>
      </c>
      <c r="CG47" s="623"/>
      <c r="CH47" s="623"/>
      <c r="CI47" s="623"/>
      <c r="CJ47" s="623"/>
      <c r="CK47" s="623"/>
      <c r="CL47" s="623"/>
      <c r="CM47" s="623"/>
      <c r="CN47" s="623"/>
      <c r="CO47" s="623"/>
      <c r="CP47" s="623"/>
      <c r="CQ47" s="624"/>
      <c r="CR47" s="625">
        <v>187344</v>
      </c>
      <c r="CS47" s="657"/>
      <c r="CT47" s="657"/>
      <c r="CU47" s="657"/>
      <c r="CV47" s="657"/>
      <c r="CW47" s="657"/>
      <c r="CX47" s="657"/>
      <c r="CY47" s="658"/>
      <c r="CZ47" s="659">
        <v>1.1000000000000001</v>
      </c>
      <c r="DA47" s="660"/>
      <c r="DB47" s="660"/>
      <c r="DC47" s="661"/>
      <c r="DD47" s="634">
        <v>120475</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c r="CD48" s="735"/>
      <c r="CE48" s="736"/>
      <c r="CF48" s="622" t="s">
        <v>339</v>
      </c>
      <c r="CG48" s="623"/>
      <c r="CH48" s="623"/>
      <c r="CI48" s="623"/>
      <c r="CJ48" s="623"/>
      <c r="CK48" s="623"/>
      <c r="CL48" s="623"/>
      <c r="CM48" s="623"/>
      <c r="CN48" s="623"/>
      <c r="CO48" s="623"/>
      <c r="CP48" s="623"/>
      <c r="CQ48" s="624"/>
      <c r="CR48" s="625" t="s">
        <v>111</v>
      </c>
      <c r="CS48" s="626"/>
      <c r="CT48" s="626"/>
      <c r="CU48" s="626"/>
      <c r="CV48" s="626"/>
      <c r="CW48" s="626"/>
      <c r="CX48" s="626"/>
      <c r="CY48" s="627"/>
      <c r="CZ48" s="659" t="s">
        <v>111</v>
      </c>
      <c r="DA48" s="708"/>
      <c r="DB48" s="708"/>
      <c r="DC48" s="709"/>
      <c r="DD48" s="634" t="s">
        <v>111</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c r="CD49" s="668" t="s">
        <v>340</v>
      </c>
      <c r="CE49" s="669"/>
      <c r="CF49" s="669"/>
      <c r="CG49" s="669"/>
      <c r="CH49" s="669"/>
      <c r="CI49" s="669"/>
      <c r="CJ49" s="669"/>
      <c r="CK49" s="669"/>
      <c r="CL49" s="669"/>
      <c r="CM49" s="669"/>
      <c r="CN49" s="669"/>
      <c r="CO49" s="669"/>
      <c r="CP49" s="669"/>
      <c r="CQ49" s="670"/>
      <c r="CR49" s="697">
        <v>17015966</v>
      </c>
      <c r="CS49" s="693"/>
      <c r="CT49" s="693"/>
      <c r="CU49" s="693"/>
      <c r="CV49" s="693"/>
      <c r="CW49" s="693"/>
      <c r="CX49" s="693"/>
      <c r="CY49" s="720"/>
      <c r="CZ49" s="721">
        <v>100</v>
      </c>
      <c r="DA49" s="722"/>
      <c r="DB49" s="722"/>
      <c r="DC49" s="723"/>
      <c r="DD49" s="724">
        <v>10854835</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row r="51" spans="82:133" hidden="1"/>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BQ103" sqref="BQ103:DZ103"/>
    </sheetView>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341</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342</v>
      </c>
      <c r="DK2" s="767"/>
      <c r="DL2" s="767"/>
      <c r="DM2" s="767"/>
      <c r="DN2" s="767"/>
      <c r="DO2" s="768"/>
      <c r="DP2" s="202"/>
      <c r="DQ2" s="766" t="s">
        <v>343</v>
      </c>
      <c r="DR2" s="767"/>
      <c r="DS2" s="767"/>
      <c r="DT2" s="767"/>
      <c r="DU2" s="767"/>
      <c r="DV2" s="767"/>
      <c r="DW2" s="767"/>
      <c r="DX2" s="767"/>
      <c r="DY2" s="767"/>
      <c r="DZ2" s="768"/>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769" t="s">
        <v>344</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345</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760" t="s">
        <v>346</v>
      </c>
      <c r="B5" s="761"/>
      <c r="C5" s="761"/>
      <c r="D5" s="761"/>
      <c r="E5" s="761"/>
      <c r="F5" s="761"/>
      <c r="G5" s="761"/>
      <c r="H5" s="761"/>
      <c r="I5" s="761"/>
      <c r="J5" s="761"/>
      <c r="K5" s="761"/>
      <c r="L5" s="761"/>
      <c r="M5" s="761"/>
      <c r="N5" s="761"/>
      <c r="O5" s="761"/>
      <c r="P5" s="762"/>
      <c r="Q5" s="737" t="s">
        <v>347</v>
      </c>
      <c r="R5" s="738"/>
      <c r="S5" s="738"/>
      <c r="T5" s="738"/>
      <c r="U5" s="739"/>
      <c r="V5" s="737" t="s">
        <v>348</v>
      </c>
      <c r="W5" s="738"/>
      <c r="X5" s="738"/>
      <c r="Y5" s="738"/>
      <c r="Z5" s="739"/>
      <c r="AA5" s="737" t="s">
        <v>349</v>
      </c>
      <c r="AB5" s="738"/>
      <c r="AC5" s="738"/>
      <c r="AD5" s="738"/>
      <c r="AE5" s="738"/>
      <c r="AF5" s="770" t="s">
        <v>350</v>
      </c>
      <c r="AG5" s="738"/>
      <c r="AH5" s="738"/>
      <c r="AI5" s="738"/>
      <c r="AJ5" s="749"/>
      <c r="AK5" s="738" t="s">
        <v>351</v>
      </c>
      <c r="AL5" s="738"/>
      <c r="AM5" s="738"/>
      <c r="AN5" s="738"/>
      <c r="AO5" s="739"/>
      <c r="AP5" s="737" t="s">
        <v>352</v>
      </c>
      <c r="AQ5" s="738"/>
      <c r="AR5" s="738"/>
      <c r="AS5" s="738"/>
      <c r="AT5" s="739"/>
      <c r="AU5" s="737" t="s">
        <v>353</v>
      </c>
      <c r="AV5" s="738"/>
      <c r="AW5" s="738"/>
      <c r="AX5" s="738"/>
      <c r="AY5" s="749"/>
      <c r="AZ5" s="209"/>
      <c r="BA5" s="209"/>
      <c r="BB5" s="209"/>
      <c r="BC5" s="209"/>
      <c r="BD5" s="209"/>
      <c r="BE5" s="210"/>
      <c r="BF5" s="210"/>
      <c r="BG5" s="210"/>
      <c r="BH5" s="210"/>
      <c r="BI5" s="210"/>
      <c r="BJ5" s="210"/>
      <c r="BK5" s="210"/>
      <c r="BL5" s="210"/>
      <c r="BM5" s="210"/>
      <c r="BN5" s="210"/>
      <c r="BO5" s="210"/>
      <c r="BP5" s="210"/>
      <c r="BQ5" s="760" t="s">
        <v>354</v>
      </c>
      <c r="BR5" s="761"/>
      <c r="BS5" s="761"/>
      <c r="BT5" s="761"/>
      <c r="BU5" s="761"/>
      <c r="BV5" s="761"/>
      <c r="BW5" s="761"/>
      <c r="BX5" s="761"/>
      <c r="BY5" s="761"/>
      <c r="BZ5" s="761"/>
      <c r="CA5" s="761"/>
      <c r="CB5" s="761"/>
      <c r="CC5" s="761"/>
      <c r="CD5" s="761"/>
      <c r="CE5" s="761"/>
      <c r="CF5" s="761"/>
      <c r="CG5" s="762"/>
      <c r="CH5" s="737" t="s">
        <v>355</v>
      </c>
      <c r="CI5" s="738"/>
      <c r="CJ5" s="738"/>
      <c r="CK5" s="738"/>
      <c r="CL5" s="739"/>
      <c r="CM5" s="737" t="s">
        <v>356</v>
      </c>
      <c r="CN5" s="738"/>
      <c r="CO5" s="738"/>
      <c r="CP5" s="738"/>
      <c r="CQ5" s="739"/>
      <c r="CR5" s="737" t="s">
        <v>357</v>
      </c>
      <c r="CS5" s="738"/>
      <c r="CT5" s="738"/>
      <c r="CU5" s="738"/>
      <c r="CV5" s="739"/>
      <c r="CW5" s="737" t="s">
        <v>358</v>
      </c>
      <c r="CX5" s="738"/>
      <c r="CY5" s="738"/>
      <c r="CZ5" s="738"/>
      <c r="DA5" s="739"/>
      <c r="DB5" s="737" t="s">
        <v>359</v>
      </c>
      <c r="DC5" s="738"/>
      <c r="DD5" s="738"/>
      <c r="DE5" s="738"/>
      <c r="DF5" s="739"/>
      <c r="DG5" s="743" t="s">
        <v>360</v>
      </c>
      <c r="DH5" s="744"/>
      <c r="DI5" s="744"/>
      <c r="DJ5" s="744"/>
      <c r="DK5" s="745"/>
      <c r="DL5" s="743" t="s">
        <v>361</v>
      </c>
      <c r="DM5" s="744"/>
      <c r="DN5" s="744"/>
      <c r="DO5" s="744"/>
      <c r="DP5" s="745"/>
      <c r="DQ5" s="737" t="s">
        <v>362</v>
      </c>
      <c r="DR5" s="738"/>
      <c r="DS5" s="738"/>
      <c r="DT5" s="738"/>
      <c r="DU5" s="739"/>
      <c r="DV5" s="737" t="s">
        <v>353</v>
      </c>
      <c r="DW5" s="738"/>
      <c r="DX5" s="738"/>
      <c r="DY5" s="738"/>
      <c r="DZ5" s="749"/>
      <c r="EA5" s="207"/>
    </row>
    <row r="6" spans="1:131" s="208" customFormat="1" ht="26.25" customHeight="1" thickBot="1">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c r="A7" s="211">
        <v>1</v>
      </c>
      <c r="B7" s="751" t="s">
        <v>363</v>
      </c>
      <c r="C7" s="752"/>
      <c r="D7" s="752"/>
      <c r="E7" s="752"/>
      <c r="F7" s="752"/>
      <c r="G7" s="752"/>
      <c r="H7" s="752"/>
      <c r="I7" s="752"/>
      <c r="J7" s="752"/>
      <c r="K7" s="752"/>
      <c r="L7" s="752"/>
      <c r="M7" s="752"/>
      <c r="N7" s="752"/>
      <c r="O7" s="752"/>
      <c r="P7" s="753"/>
      <c r="Q7" s="754">
        <v>17464</v>
      </c>
      <c r="R7" s="755"/>
      <c r="S7" s="755"/>
      <c r="T7" s="755"/>
      <c r="U7" s="755"/>
      <c r="V7" s="755">
        <v>17092</v>
      </c>
      <c r="W7" s="755"/>
      <c r="X7" s="755"/>
      <c r="Y7" s="755"/>
      <c r="Z7" s="755"/>
      <c r="AA7" s="755">
        <v>372</v>
      </c>
      <c r="AB7" s="755"/>
      <c r="AC7" s="755"/>
      <c r="AD7" s="755"/>
      <c r="AE7" s="756"/>
      <c r="AF7" s="757">
        <v>317</v>
      </c>
      <c r="AG7" s="758"/>
      <c r="AH7" s="758"/>
      <c r="AI7" s="758"/>
      <c r="AJ7" s="759"/>
      <c r="AK7" s="794">
        <v>725</v>
      </c>
      <c r="AL7" s="795"/>
      <c r="AM7" s="795"/>
      <c r="AN7" s="795"/>
      <c r="AO7" s="795"/>
      <c r="AP7" s="795">
        <v>19140</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t="s">
        <v>548</v>
      </c>
      <c r="BS7" s="798" t="s">
        <v>542</v>
      </c>
      <c r="BT7" s="799"/>
      <c r="BU7" s="799"/>
      <c r="BV7" s="799"/>
      <c r="BW7" s="799"/>
      <c r="BX7" s="799"/>
      <c r="BY7" s="799"/>
      <c r="BZ7" s="799"/>
      <c r="CA7" s="799"/>
      <c r="CB7" s="799"/>
      <c r="CC7" s="799"/>
      <c r="CD7" s="799"/>
      <c r="CE7" s="799"/>
      <c r="CF7" s="799"/>
      <c r="CG7" s="800"/>
      <c r="CH7" s="791">
        <v>-60</v>
      </c>
      <c r="CI7" s="792"/>
      <c r="CJ7" s="792"/>
      <c r="CK7" s="792"/>
      <c r="CL7" s="793"/>
      <c r="CM7" s="791">
        <v>355</v>
      </c>
      <c r="CN7" s="792"/>
      <c r="CO7" s="792"/>
      <c r="CP7" s="792"/>
      <c r="CQ7" s="793"/>
      <c r="CR7" s="791">
        <v>200</v>
      </c>
      <c r="CS7" s="792"/>
      <c r="CT7" s="792"/>
      <c r="CU7" s="792"/>
      <c r="CV7" s="793"/>
      <c r="CW7" s="791"/>
      <c r="CX7" s="792"/>
      <c r="CY7" s="792"/>
      <c r="CZ7" s="792"/>
      <c r="DA7" s="793"/>
      <c r="DB7" s="791"/>
      <c r="DC7" s="792"/>
      <c r="DD7" s="792"/>
      <c r="DE7" s="792"/>
      <c r="DF7" s="793"/>
      <c r="DG7" s="791"/>
      <c r="DH7" s="792"/>
      <c r="DI7" s="792"/>
      <c r="DJ7" s="792"/>
      <c r="DK7" s="793"/>
      <c r="DL7" s="791"/>
      <c r="DM7" s="792"/>
      <c r="DN7" s="792"/>
      <c r="DO7" s="792"/>
      <c r="DP7" s="793"/>
      <c r="DQ7" s="791">
        <v>43</v>
      </c>
      <c r="DR7" s="792"/>
      <c r="DS7" s="792"/>
      <c r="DT7" s="792"/>
      <c r="DU7" s="793"/>
      <c r="DV7" s="772"/>
      <c r="DW7" s="773"/>
      <c r="DX7" s="773"/>
      <c r="DY7" s="773"/>
      <c r="DZ7" s="774"/>
      <c r="EA7" s="207"/>
    </row>
    <row r="8" spans="1:131" s="208" customFormat="1" ht="26.25" customHeight="1">
      <c r="A8" s="214">
        <v>2</v>
      </c>
      <c r="B8" s="775"/>
      <c r="C8" s="776"/>
      <c r="D8" s="776"/>
      <c r="E8" s="776"/>
      <c r="F8" s="776"/>
      <c r="G8" s="776"/>
      <c r="H8" s="776"/>
      <c r="I8" s="776"/>
      <c r="J8" s="776"/>
      <c r="K8" s="776"/>
      <c r="L8" s="776"/>
      <c r="M8" s="776"/>
      <c r="N8" s="776"/>
      <c r="O8" s="776"/>
      <c r="P8" s="777"/>
      <c r="Q8" s="778"/>
      <c r="R8" s="779"/>
      <c r="S8" s="779"/>
      <c r="T8" s="779"/>
      <c r="U8" s="779"/>
      <c r="V8" s="779"/>
      <c r="W8" s="779"/>
      <c r="X8" s="779"/>
      <c r="Y8" s="779"/>
      <c r="Z8" s="779"/>
      <c r="AA8" s="779"/>
      <c r="AB8" s="779"/>
      <c r="AC8" s="779"/>
      <c r="AD8" s="779"/>
      <c r="AE8" s="780"/>
      <c r="AF8" s="781"/>
      <c r="AG8" s="782"/>
      <c r="AH8" s="782"/>
      <c r="AI8" s="782"/>
      <c r="AJ8" s="783"/>
      <c r="AK8" s="784"/>
      <c r="AL8" s="785"/>
      <c r="AM8" s="785"/>
      <c r="AN8" s="785"/>
      <c r="AO8" s="785"/>
      <c r="AP8" s="785"/>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t="s">
        <v>548</v>
      </c>
      <c r="BS8" s="788" t="s">
        <v>543</v>
      </c>
      <c r="BT8" s="789"/>
      <c r="BU8" s="789"/>
      <c r="BV8" s="789"/>
      <c r="BW8" s="789"/>
      <c r="BX8" s="789"/>
      <c r="BY8" s="789"/>
      <c r="BZ8" s="789"/>
      <c r="CA8" s="789"/>
      <c r="CB8" s="789"/>
      <c r="CC8" s="789"/>
      <c r="CD8" s="789"/>
      <c r="CE8" s="789"/>
      <c r="CF8" s="789"/>
      <c r="CG8" s="790"/>
      <c r="CH8" s="801">
        <v>0</v>
      </c>
      <c r="CI8" s="802"/>
      <c r="CJ8" s="802"/>
      <c r="CK8" s="802"/>
      <c r="CL8" s="803"/>
      <c r="CM8" s="801">
        <v>22</v>
      </c>
      <c r="CN8" s="802"/>
      <c r="CO8" s="802"/>
      <c r="CP8" s="802"/>
      <c r="CQ8" s="803"/>
      <c r="CR8" s="801">
        <v>5</v>
      </c>
      <c r="CS8" s="802"/>
      <c r="CT8" s="802"/>
      <c r="CU8" s="802"/>
      <c r="CV8" s="803"/>
      <c r="CW8" s="801">
        <v>46</v>
      </c>
      <c r="CX8" s="802"/>
      <c r="CY8" s="802"/>
      <c r="CZ8" s="802"/>
      <c r="DA8" s="803"/>
      <c r="DB8" s="801"/>
      <c r="DC8" s="802"/>
      <c r="DD8" s="802"/>
      <c r="DE8" s="802"/>
      <c r="DF8" s="803"/>
      <c r="DG8" s="801">
        <v>927</v>
      </c>
      <c r="DH8" s="802"/>
      <c r="DI8" s="802"/>
      <c r="DJ8" s="802"/>
      <c r="DK8" s="803"/>
      <c r="DL8" s="801"/>
      <c r="DM8" s="802"/>
      <c r="DN8" s="802"/>
      <c r="DO8" s="802"/>
      <c r="DP8" s="803"/>
      <c r="DQ8" s="801">
        <v>274</v>
      </c>
      <c r="DR8" s="802"/>
      <c r="DS8" s="802"/>
      <c r="DT8" s="802"/>
      <c r="DU8" s="803"/>
      <c r="DV8" s="804"/>
      <c r="DW8" s="805"/>
      <c r="DX8" s="805"/>
      <c r="DY8" s="805"/>
      <c r="DZ8" s="806"/>
      <c r="EA8" s="207"/>
    </row>
    <row r="9" spans="1:131" s="208" customFormat="1" ht="26.25" customHeight="1">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t="s">
        <v>548</v>
      </c>
      <c r="BS9" s="788" t="s">
        <v>544</v>
      </c>
      <c r="BT9" s="789"/>
      <c r="BU9" s="789"/>
      <c r="BV9" s="789"/>
      <c r="BW9" s="789"/>
      <c r="BX9" s="789"/>
      <c r="BY9" s="789"/>
      <c r="BZ9" s="789"/>
      <c r="CA9" s="789"/>
      <c r="CB9" s="789"/>
      <c r="CC9" s="789"/>
      <c r="CD9" s="789"/>
      <c r="CE9" s="789"/>
      <c r="CF9" s="789"/>
      <c r="CG9" s="790"/>
      <c r="CH9" s="801">
        <v>-17</v>
      </c>
      <c r="CI9" s="802"/>
      <c r="CJ9" s="802"/>
      <c r="CK9" s="802"/>
      <c r="CL9" s="803"/>
      <c r="CM9" s="801">
        <v>-16</v>
      </c>
      <c r="CN9" s="802"/>
      <c r="CO9" s="802"/>
      <c r="CP9" s="802"/>
      <c r="CQ9" s="803"/>
      <c r="CR9" s="801">
        <v>25</v>
      </c>
      <c r="CS9" s="802"/>
      <c r="CT9" s="802"/>
      <c r="CU9" s="802"/>
      <c r="CV9" s="803"/>
      <c r="CW9" s="801"/>
      <c r="CX9" s="802"/>
      <c r="CY9" s="802"/>
      <c r="CZ9" s="802"/>
      <c r="DA9" s="803"/>
      <c r="DB9" s="801"/>
      <c r="DC9" s="802"/>
      <c r="DD9" s="802"/>
      <c r="DE9" s="802"/>
      <c r="DF9" s="803"/>
      <c r="DG9" s="801">
        <v>30</v>
      </c>
      <c r="DH9" s="802"/>
      <c r="DI9" s="802"/>
      <c r="DJ9" s="802"/>
      <c r="DK9" s="803"/>
      <c r="DL9" s="801"/>
      <c r="DM9" s="802"/>
      <c r="DN9" s="802"/>
      <c r="DO9" s="802"/>
      <c r="DP9" s="803"/>
      <c r="DQ9" s="801">
        <v>30</v>
      </c>
      <c r="DR9" s="802"/>
      <c r="DS9" s="802"/>
      <c r="DT9" s="802"/>
      <c r="DU9" s="803"/>
      <c r="DV9" s="804"/>
      <c r="DW9" s="805"/>
      <c r="DX9" s="805"/>
      <c r="DY9" s="805"/>
      <c r="DZ9" s="806"/>
      <c r="EA9" s="207"/>
    </row>
    <row r="10" spans="1:131" s="208" customFormat="1" ht="26.25" customHeight="1">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t="s">
        <v>545</v>
      </c>
      <c r="BT10" s="789"/>
      <c r="BU10" s="789"/>
      <c r="BV10" s="789"/>
      <c r="BW10" s="789"/>
      <c r="BX10" s="789"/>
      <c r="BY10" s="789"/>
      <c r="BZ10" s="789"/>
      <c r="CA10" s="789"/>
      <c r="CB10" s="789"/>
      <c r="CC10" s="789"/>
      <c r="CD10" s="789"/>
      <c r="CE10" s="789"/>
      <c r="CF10" s="789"/>
      <c r="CG10" s="790"/>
      <c r="CH10" s="801">
        <v>-1</v>
      </c>
      <c r="CI10" s="802"/>
      <c r="CJ10" s="802"/>
      <c r="CK10" s="802"/>
      <c r="CL10" s="803"/>
      <c r="CM10" s="801">
        <v>35</v>
      </c>
      <c r="CN10" s="802"/>
      <c r="CO10" s="802"/>
      <c r="CP10" s="802"/>
      <c r="CQ10" s="803"/>
      <c r="CR10" s="801">
        <v>20</v>
      </c>
      <c r="CS10" s="802"/>
      <c r="CT10" s="802"/>
      <c r="CU10" s="802"/>
      <c r="CV10" s="803"/>
      <c r="CW10" s="801">
        <v>9</v>
      </c>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364</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c r="A23" s="217" t="s">
        <v>365</v>
      </c>
      <c r="B23" s="810" t="s">
        <v>366</v>
      </c>
      <c r="C23" s="811"/>
      <c r="D23" s="811"/>
      <c r="E23" s="811"/>
      <c r="F23" s="811"/>
      <c r="G23" s="811"/>
      <c r="H23" s="811"/>
      <c r="I23" s="811"/>
      <c r="J23" s="811"/>
      <c r="K23" s="811"/>
      <c r="L23" s="811"/>
      <c r="M23" s="811"/>
      <c r="N23" s="811"/>
      <c r="O23" s="811"/>
      <c r="P23" s="812"/>
      <c r="Q23" s="813">
        <v>17464</v>
      </c>
      <c r="R23" s="814"/>
      <c r="S23" s="814"/>
      <c r="T23" s="814"/>
      <c r="U23" s="814"/>
      <c r="V23" s="814">
        <v>17092</v>
      </c>
      <c r="W23" s="814"/>
      <c r="X23" s="814"/>
      <c r="Y23" s="814"/>
      <c r="Z23" s="814"/>
      <c r="AA23" s="814">
        <v>372</v>
      </c>
      <c r="AB23" s="814"/>
      <c r="AC23" s="814"/>
      <c r="AD23" s="814"/>
      <c r="AE23" s="815"/>
      <c r="AF23" s="816">
        <v>317</v>
      </c>
      <c r="AG23" s="814"/>
      <c r="AH23" s="814"/>
      <c r="AI23" s="814"/>
      <c r="AJ23" s="817"/>
      <c r="AK23" s="818"/>
      <c r="AL23" s="819"/>
      <c r="AM23" s="819"/>
      <c r="AN23" s="819"/>
      <c r="AO23" s="819"/>
      <c r="AP23" s="814">
        <v>19140</v>
      </c>
      <c r="AQ23" s="814"/>
      <c r="AR23" s="814"/>
      <c r="AS23" s="814"/>
      <c r="AT23" s="814"/>
      <c r="AU23" s="820"/>
      <c r="AV23" s="820"/>
      <c r="AW23" s="820"/>
      <c r="AX23" s="820"/>
      <c r="AY23" s="821"/>
      <c r="AZ23" s="829" t="s">
        <v>111</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c r="A24" s="828" t="s">
        <v>367</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c r="A25" s="769" t="s">
        <v>368</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c r="A26" s="760" t="s">
        <v>346</v>
      </c>
      <c r="B26" s="761"/>
      <c r="C26" s="761"/>
      <c r="D26" s="761"/>
      <c r="E26" s="761"/>
      <c r="F26" s="761"/>
      <c r="G26" s="761"/>
      <c r="H26" s="761"/>
      <c r="I26" s="761"/>
      <c r="J26" s="761"/>
      <c r="K26" s="761"/>
      <c r="L26" s="761"/>
      <c r="M26" s="761"/>
      <c r="N26" s="761"/>
      <c r="O26" s="761"/>
      <c r="P26" s="762"/>
      <c r="Q26" s="737" t="s">
        <v>369</v>
      </c>
      <c r="R26" s="738"/>
      <c r="S26" s="738"/>
      <c r="T26" s="738"/>
      <c r="U26" s="739"/>
      <c r="V26" s="737" t="s">
        <v>370</v>
      </c>
      <c r="W26" s="738"/>
      <c r="X26" s="738"/>
      <c r="Y26" s="738"/>
      <c r="Z26" s="739"/>
      <c r="AA26" s="737" t="s">
        <v>371</v>
      </c>
      <c r="AB26" s="738"/>
      <c r="AC26" s="738"/>
      <c r="AD26" s="738"/>
      <c r="AE26" s="738"/>
      <c r="AF26" s="832" t="s">
        <v>372</v>
      </c>
      <c r="AG26" s="833"/>
      <c r="AH26" s="833"/>
      <c r="AI26" s="833"/>
      <c r="AJ26" s="834"/>
      <c r="AK26" s="738" t="s">
        <v>373</v>
      </c>
      <c r="AL26" s="738"/>
      <c r="AM26" s="738"/>
      <c r="AN26" s="738"/>
      <c r="AO26" s="739"/>
      <c r="AP26" s="737" t="s">
        <v>374</v>
      </c>
      <c r="AQ26" s="738"/>
      <c r="AR26" s="738"/>
      <c r="AS26" s="738"/>
      <c r="AT26" s="739"/>
      <c r="AU26" s="737" t="s">
        <v>375</v>
      </c>
      <c r="AV26" s="738"/>
      <c r="AW26" s="738"/>
      <c r="AX26" s="738"/>
      <c r="AY26" s="739"/>
      <c r="AZ26" s="737" t="s">
        <v>376</v>
      </c>
      <c r="BA26" s="738"/>
      <c r="BB26" s="738"/>
      <c r="BC26" s="738"/>
      <c r="BD26" s="739"/>
      <c r="BE26" s="737" t="s">
        <v>353</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c r="A28" s="219">
        <v>1</v>
      </c>
      <c r="B28" s="751" t="s">
        <v>377</v>
      </c>
      <c r="C28" s="752"/>
      <c r="D28" s="752"/>
      <c r="E28" s="752"/>
      <c r="F28" s="752"/>
      <c r="G28" s="752"/>
      <c r="H28" s="752"/>
      <c r="I28" s="752"/>
      <c r="J28" s="752"/>
      <c r="K28" s="752"/>
      <c r="L28" s="752"/>
      <c r="M28" s="752"/>
      <c r="N28" s="752"/>
      <c r="O28" s="752"/>
      <c r="P28" s="753"/>
      <c r="Q28" s="842">
        <v>3666</v>
      </c>
      <c r="R28" s="843"/>
      <c r="S28" s="843"/>
      <c r="T28" s="843"/>
      <c r="U28" s="843"/>
      <c r="V28" s="843">
        <v>3535</v>
      </c>
      <c r="W28" s="843"/>
      <c r="X28" s="843"/>
      <c r="Y28" s="843"/>
      <c r="Z28" s="843"/>
      <c r="AA28" s="843">
        <v>131</v>
      </c>
      <c r="AB28" s="843"/>
      <c r="AC28" s="843"/>
      <c r="AD28" s="843"/>
      <c r="AE28" s="844"/>
      <c r="AF28" s="845">
        <v>131</v>
      </c>
      <c r="AG28" s="843"/>
      <c r="AH28" s="843"/>
      <c r="AI28" s="843"/>
      <c r="AJ28" s="846"/>
      <c r="AK28" s="847">
        <v>381</v>
      </c>
      <c r="AL28" s="838"/>
      <c r="AM28" s="838"/>
      <c r="AN28" s="838"/>
      <c r="AO28" s="838"/>
      <c r="AP28" s="838"/>
      <c r="AQ28" s="838"/>
      <c r="AR28" s="838"/>
      <c r="AS28" s="838"/>
      <c r="AT28" s="838"/>
      <c r="AU28" s="838"/>
      <c r="AV28" s="838"/>
      <c r="AW28" s="838"/>
      <c r="AX28" s="838"/>
      <c r="AY28" s="838"/>
      <c r="AZ28" s="839"/>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c r="A29" s="219">
        <v>2</v>
      </c>
      <c r="B29" s="775" t="s">
        <v>378</v>
      </c>
      <c r="C29" s="776"/>
      <c r="D29" s="776"/>
      <c r="E29" s="776"/>
      <c r="F29" s="776"/>
      <c r="G29" s="776"/>
      <c r="H29" s="776"/>
      <c r="I29" s="776"/>
      <c r="J29" s="776"/>
      <c r="K29" s="776"/>
      <c r="L29" s="776"/>
      <c r="M29" s="776"/>
      <c r="N29" s="776"/>
      <c r="O29" s="776"/>
      <c r="P29" s="777"/>
      <c r="Q29" s="778">
        <v>353</v>
      </c>
      <c r="R29" s="779"/>
      <c r="S29" s="779"/>
      <c r="T29" s="779"/>
      <c r="U29" s="779"/>
      <c r="V29" s="779">
        <v>353</v>
      </c>
      <c r="W29" s="779"/>
      <c r="X29" s="779"/>
      <c r="Y29" s="779"/>
      <c r="Z29" s="779"/>
      <c r="AA29" s="779">
        <v>0</v>
      </c>
      <c r="AB29" s="779"/>
      <c r="AC29" s="779"/>
      <c r="AD29" s="779"/>
      <c r="AE29" s="780"/>
      <c r="AF29" s="781">
        <v>0</v>
      </c>
      <c r="AG29" s="782"/>
      <c r="AH29" s="782"/>
      <c r="AI29" s="782"/>
      <c r="AJ29" s="783"/>
      <c r="AK29" s="850">
        <v>101</v>
      </c>
      <c r="AL29" s="851"/>
      <c r="AM29" s="851"/>
      <c r="AN29" s="851"/>
      <c r="AO29" s="851"/>
      <c r="AP29" s="851"/>
      <c r="AQ29" s="851"/>
      <c r="AR29" s="851"/>
      <c r="AS29" s="851"/>
      <c r="AT29" s="851"/>
      <c r="AU29" s="851"/>
      <c r="AV29" s="851"/>
      <c r="AW29" s="851"/>
      <c r="AX29" s="851"/>
      <c r="AY29" s="851"/>
      <c r="AZ29" s="852"/>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c r="A30" s="219">
        <v>3</v>
      </c>
      <c r="B30" s="775" t="s">
        <v>379</v>
      </c>
      <c r="C30" s="776"/>
      <c r="D30" s="776"/>
      <c r="E30" s="776"/>
      <c r="F30" s="776"/>
      <c r="G30" s="776"/>
      <c r="H30" s="776"/>
      <c r="I30" s="776"/>
      <c r="J30" s="776"/>
      <c r="K30" s="776"/>
      <c r="L30" s="776"/>
      <c r="M30" s="776"/>
      <c r="N30" s="776"/>
      <c r="O30" s="776"/>
      <c r="P30" s="777"/>
      <c r="Q30" s="778">
        <v>2365</v>
      </c>
      <c r="R30" s="779"/>
      <c r="S30" s="779"/>
      <c r="T30" s="779"/>
      <c r="U30" s="779"/>
      <c r="V30" s="779">
        <v>2196</v>
      </c>
      <c r="W30" s="779"/>
      <c r="X30" s="779"/>
      <c r="Y30" s="779"/>
      <c r="Z30" s="779"/>
      <c r="AA30" s="779">
        <v>169</v>
      </c>
      <c r="AB30" s="779"/>
      <c r="AC30" s="779"/>
      <c r="AD30" s="779"/>
      <c r="AE30" s="780"/>
      <c r="AF30" s="781">
        <v>169</v>
      </c>
      <c r="AG30" s="782"/>
      <c r="AH30" s="782"/>
      <c r="AI30" s="782"/>
      <c r="AJ30" s="783"/>
      <c r="AK30" s="850">
        <v>316</v>
      </c>
      <c r="AL30" s="851"/>
      <c r="AM30" s="851"/>
      <c r="AN30" s="851"/>
      <c r="AO30" s="851"/>
      <c r="AP30" s="851"/>
      <c r="AQ30" s="851"/>
      <c r="AR30" s="851"/>
      <c r="AS30" s="851"/>
      <c r="AT30" s="851"/>
      <c r="AU30" s="851"/>
      <c r="AV30" s="851"/>
      <c r="AW30" s="851"/>
      <c r="AX30" s="851"/>
      <c r="AY30" s="851"/>
      <c r="AZ30" s="852"/>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c r="A31" s="219">
        <v>4</v>
      </c>
      <c r="B31" s="775" t="s">
        <v>380</v>
      </c>
      <c r="C31" s="776"/>
      <c r="D31" s="776"/>
      <c r="E31" s="776"/>
      <c r="F31" s="776"/>
      <c r="G31" s="776"/>
      <c r="H31" s="776"/>
      <c r="I31" s="776"/>
      <c r="J31" s="776"/>
      <c r="K31" s="776"/>
      <c r="L31" s="776"/>
      <c r="M31" s="776"/>
      <c r="N31" s="776"/>
      <c r="O31" s="776"/>
      <c r="P31" s="777"/>
      <c r="Q31" s="778">
        <v>547</v>
      </c>
      <c r="R31" s="779"/>
      <c r="S31" s="779"/>
      <c r="T31" s="779"/>
      <c r="U31" s="779"/>
      <c r="V31" s="779">
        <v>524</v>
      </c>
      <c r="W31" s="779"/>
      <c r="X31" s="779"/>
      <c r="Y31" s="779"/>
      <c r="Z31" s="779"/>
      <c r="AA31" s="779">
        <v>22</v>
      </c>
      <c r="AB31" s="779"/>
      <c r="AC31" s="779"/>
      <c r="AD31" s="779"/>
      <c r="AE31" s="780"/>
      <c r="AF31" s="781">
        <v>696</v>
      </c>
      <c r="AG31" s="782"/>
      <c r="AH31" s="782"/>
      <c r="AI31" s="782"/>
      <c r="AJ31" s="783"/>
      <c r="AK31" s="850"/>
      <c r="AL31" s="851"/>
      <c r="AM31" s="851"/>
      <c r="AN31" s="851"/>
      <c r="AO31" s="851"/>
      <c r="AP31" s="851">
        <v>2061</v>
      </c>
      <c r="AQ31" s="851"/>
      <c r="AR31" s="851"/>
      <c r="AS31" s="851"/>
      <c r="AT31" s="851"/>
      <c r="AU31" s="851">
        <v>429</v>
      </c>
      <c r="AV31" s="851"/>
      <c r="AW31" s="851"/>
      <c r="AX31" s="851"/>
      <c r="AY31" s="851"/>
      <c r="AZ31" s="852"/>
      <c r="BA31" s="852"/>
      <c r="BB31" s="852"/>
      <c r="BC31" s="852"/>
      <c r="BD31" s="852"/>
      <c r="BE31" s="848" t="s">
        <v>381</v>
      </c>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c r="A32" s="219">
        <v>5</v>
      </c>
      <c r="B32" s="775" t="s">
        <v>382</v>
      </c>
      <c r="C32" s="776"/>
      <c r="D32" s="776"/>
      <c r="E32" s="776"/>
      <c r="F32" s="776"/>
      <c r="G32" s="776"/>
      <c r="H32" s="776"/>
      <c r="I32" s="776"/>
      <c r="J32" s="776"/>
      <c r="K32" s="776"/>
      <c r="L32" s="776"/>
      <c r="M32" s="776"/>
      <c r="N32" s="776"/>
      <c r="O32" s="776"/>
      <c r="P32" s="777"/>
      <c r="Q32" s="778">
        <v>1128</v>
      </c>
      <c r="R32" s="779"/>
      <c r="S32" s="779"/>
      <c r="T32" s="779"/>
      <c r="U32" s="779"/>
      <c r="V32" s="779">
        <v>1106</v>
      </c>
      <c r="W32" s="779"/>
      <c r="X32" s="779"/>
      <c r="Y32" s="779"/>
      <c r="Z32" s="779"/>
      <c r="AA32" s="779">
        <v>22</v>
      </c>
      <c r="AB32" s="779"/>
      <c r="AC32" s="779"/>
      <c r="AD32" s="779"/>
      <c r="AE32" s="780"/>
      <c r="AF32" s="781">
        <v>22</v>
      </c>
      <c r="AG32" s="782"/>
      <c r="AH32" s="782"/>
      <c r="AI32" s="782"/>
      <c r="AJ32" s="783"/>
      <c r="AK32" s="850">
        <v>434</v>
      </c>
      <c r="AL32" s="851"/>
      <c r="AM32" s="851"/>
      <c r="AN32" s="851"/>
      <c r="AO32" s="851"/>
      <c r="AP32" s="851">
        <v>7506</v>
      </c>
      <c r="AQ32" s="851"/>
      <c r="AR32" s="851"/>
      <c r="AS32" s="851"/>
      <c r="AT32" s="851"/>
      <c r="AU32" s="851">
        <v>5757</v>
      </c>
      <c r="AV32" s="851"/>
      <c r="AW32" s="851"/>
      <c r="AX32" s="851"/>
      <c r="AY32" s="851"/>
      <c r="AZ32" s="852"/>
      <c r="BA32" s="852"/>
      <c r="BB32" s="852"/>
      <c r="BC32" s="852"/>
      <c r="BD32" s="852"/>
      <c r="BE32" s="848" t="s">
        <v>383</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c r="A33" s="219">
        <v>6</v>
      </c>
      <c r="B33" s="775" t="s">
        <v>384</v>
      </c>
      <c r="C33" s="776"/>
      <c r="D33" s="776"/>
      <c r="E33" s="776"/>
      <c r="F33" s="776"/>
      <c r="G33" s="776"/>
      <c r="H33" s="776"/>
      <c r="I33" s="776"/>
      <c r="J33" s="776"/>
      <c r="K33" s="776"/>
      <c r="L33" s="776"/>
      <c r="M33" s="776"/>
      <c r="N33" s="776"/>
      <c r="O33" s="776"/>
      <c r="P33" s="777"/>
      <c r="Q33" s="778">
        <v>222</v>
      </c>
      <c r="R33" s="779"/>
      <c r="S33" s="779"/>
      <c r="T33" s="779"/>
      <c r="U33" s="779"/>
      <c r="V33" s="779">
        <v>219</v>
      </c>
      <c r="W33" s="779"/>
      <c r="X33" s="779"/>
      <c r="Y33" s="779"/>
      <c r="Z33" s="779"/>
      <c r="AA33" s="779">
        <v>3</v>
      </c>
      <c r="AB33" s="779"/>
      <c r="AC33" s="779"/>
      <c r="AD33" s="779"/>
      <c r="AE33" s="780"/>
      <c r="AF33" s="781">
        <v>3</v>
      </c>
      <c r="AG33" s="782"/>
      <c r="AH33" s="782"/>
      <c r="AI33" s="782"/>
      <c r="AJ33" s="783"/>
      <c r="AK33" s="850">
        <v>116</v>
      </c>
      <c r="AL33" s="851"/>
      <c r="AM33" s="851"/>
      <c r="AN33" s="851"/>
      <c r="AO33" s="851"/>
      <c r="AP33" s="851">
        <v>1107</v>
      </c>
      <c r="AQ33" s="851"/>
      <c r="AR33" s="851"/>
      <c r="AS33" s="851"/>
      <c r="AT33" s="851"/>
      <c r="AU33" s="851">
        <v>1086</v>
      </c>
      <c r="AV33" s="851"/>
      <c r="AW33" s="851"/>
      <c r="AX33" s="851"/>
      <c r="AY33" s="851"/>
      <c r="AZ33" s="852"/>
      <c r="BA33" s="852"/>
      <c r="BB33" s="852"/>
      <c r="BC33" s="852"/>
      <c r="BD33" s="852"/>
      <c r="BE33" s="848" t="s">
        <v>383</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c r="A34" s="219">
        <v>7</v>
      </c>
      <c r="B34" s="775" t="s">
        <v>385</v>
      </c>
      <c r="C34" s="776"/>
      <c r="D34" s="776"/>
      <c r="E34" s="776"/>
      <c r="F34" s="776"/>
      <c r="G34" s="776"/>
      <c r="H34" s="776"/>
      <c r="I34" s="776"/>
      <c r="J34" s="776"/>
      <c r="K34" s="776"/>
      <c r="L34" s="776"/>
      <c r="M34" s="776"/>
      <c r="N34" s="776"/>
      <c r="O34" s="776"/>
      <c r="P34" s="777"/>
      <c r="Q34" s="778">
        <v>70</v>
      </c>
      <c r="R34" s="779"/>
      <c r="S34" s="779"/>
      <c r="T34" s="779"/>
      <c r="U34" s="779"/>
      <c r="V34" s="779">
        <v>68</v>
      </c>
      <c r="W34" s="779"/>
      <c r="X34" s="779"/>
      <c r="Y34" s="779"/>
      <c r="Z34" s="779"/>
      <c r="AA34" s="779">
        <v>2</v>
      </c>
      <c r="AB34" s="779"/>
      <c r="AC34" s="779"/>
      <c r="AD34" s="779"/>
      <c r="AE34" s="780"/>
      <c r="AF34" s="781">
        <v>2</v>
      </c>
      <c r="AG34" s="782"/>
      <c r="AH34" s="782"/>
      <c r="AI34" s="782"/>
      <c r="AJ34" s="783"/>
      <c r="AK34" s="850">
        <v>48</v>
      </c>
      <c r="AL34" s="851"/>
      <c r="AM34" s="851"/>
      <c r="AN34" s="851"/>
      <c r="AO34" s="851"/>
      <c r="AP34" s="851">
        <v>200</v>
      </c>
      <c r="AQ34" s="851"/>
      <c r="AR34" s="851"/>
      <c r="AS34" s="851"/>
      <c r="AT34" s="851"/>
      <c r="AU34" s="851">
        <v>176</v>
      </c>
      <c r="AV34" s="851"/>
      <c r="AW34" s="851"/>
      <c r="AX34" s="851"/>
      <c r="AY34" s="851"/>
      <c r="AZ34" s="852"/>
      <c r="BA34" s="852"/>
      <c r="BB34" s="852"/>
      <c r="BC34" s="852"/>
      <c r="BD34" s="852"/>
      <c r="BE34" s="848" t="s">
        <v>383</v>
      </c>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c r="A35" s="219">
        <v>8</v>
      </c>
      <c r="B35" s="775" t="s">
        <v>386</v>
      </c>
      <c r="C35" s="776"/>
      <c r="D35" s="776"/>
      <c r="E35" s="776"/>
      <c r="F35" s="776"/>
      <c r="G35" s="776"/>
      <c r="H35" s="776"/>
      <c r="I35" s="776"/>
      <c r="J35" s="776"/>
      <c r="K35" s="776"/>
      <c r="L35" s="776"/>
      <c r="M35" s="776"/>
      <c r="N35" s="776"/>
      <c r="O35" s="776"/>
      <c r="P35" s="777"/>
      <c r="Q35" s="778">
        <v>409</v>
      </c>
      <c r="R35" s="779"/>
      <c r="S35" s="779"/>
      <c r="T35" s="779"/>
      <c r="U35" s="779"/>
      <c r="V35" s="779">
        <v>401</v>
      </c>
      <c r="W35" s="779"/>
      <c r="X35" s="779"/>
      <c r="Y35" s="779"/>
      <c r="Z35" s="779"/>
      <c r="AA35" s="779">
        <v>8</v>
      </c>
      <c r="AB35" s="779"/>
      <c r="AC35" s="779"/>
      <c r="AD35" s="779"/>
      <c r="AE35" s="780"/>
      <c r="AF35" s="781">
        <v>8</v>
      </c>
      <c r="AG35" s="782"/>
      <c r="AH35" s="782"/>
      <c r="AI35" s="782"/>
      <c r="AJ35" s="783"/>
      <c r="AK35" s="850">
        <v>167</v>
      </c>
      <c r="AL35" s="851"/>
      <c r="AM35" s="851"/>
      <c r="AN35" s="851"/>
      <c r="AO35" s="851"/>
      <c r="AP35" s="851">
        <v>2215</v>
      </c>
      <c r="AQ35" s="851"/>
      <c r="AR35" s="851"/>
      <c r="AS35" s="851"/>
      <c r="AT35" s="851"/>
      <c r="AU35" s="851">
        <v>1511</v>
      </c>
      <c r="AV35" s="851"/>
      <c r="AW35" s="851"/>
      <c r="AX35" s="851"/>
      <c r="AY35" s="851"/>
      <c r="AZ35" s="852"/>
      <c r="BA35" s="852"/>
      <c r="BB35" s="852"/>
      <c r="BC35" s="852"/>
      <c r="BD35" s="852"/>
      <c r="BE35" s="848" t="s">
        <v>383</v>
      </c>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387</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c r="A63" s="217" t="s">
        <v>365</v>
      </c>
      <c r="B63" s="810" t="s">
        <v>388</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1030</v>
      </c>
      <c r="AG63" s="862"/>
      <c r="AH63" s="862"/>
      <c r="AI63" s="862"/>
      <c r="AJ63" s="863"/>
      <c r="AK63" s="864"/>
      <c r="AL63" s="859"/>
      <c r="AM63" s="859"/>
      <c r="AN63" s="859"/>
      <c r="AO63" s="859"/>
      <c r="AP63" s="862">
        <v>13089</v>
      </c>
      <c r="AQ63" s="862"/>
      <c r="AR63" s="862"/>
      <c r="AS63" s="862"/>
      <c r="AT63" s="862"/>
      <c r="AU63" s="862">
        <v>8959</v>
      </c>
      <c r="AV63" s="862"/>
      <c r="AW63" s="862"/>
      <c r="AX63" s="862"/>
      <c r="AY63" s="862"/>
      <c r="AZ63" s="866"/>
      <c r="BA63" s="866"/>
      <c r="BB63" s="866"/>
      <c r="BC63" s="866"/>
      <c r="BD63" s="866"/>
      <c r="BE63" s="867"/>
      <c r="BF63" s="867"/>
      <c r="BG63" s="867"/>
      <c r="BH63" s="867"/>
      <c r="BI63" s="868"/>
      <c r="BJ63" s="869" t="s">
        <v>111</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c r="A65" s="205" t="s">
        <v>389</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c r="A66" s="760" t="s">
        <v>390</v>
      </c>
      <c r="B66" s="761"/>
      <c r="C66" s="761"/>
      <c r="D66" s="761"/>
      <c r="E66" s="761"/>
      <c r="F66" s="761"/>
      <c r="G66" s="761"/>
      <c r="H66" s="761"/>
      <c r="I66" s="761"/>
      <c r="J66" s="761"/>
      <c r="K66" s="761"/>
      <c r="L66" s="761"/>
      <c r="M66" s="761"/>
      <c r="N66" s="761"/>
      <c r="O66" s="761"/>
      <c r="P66" s="762"/>
      <c r="Q66" s="737" t="s">
        <v>369</v>
      </c>
      <c r="R66" s="738"/>
      <c r="S66" s="738"/>
      <c r="T66" s="738"/>
      <c r="U66" s="739"/>
      <c r="V66" s="737" t="s">
        <v>370</v>
      </c>
      <c r="W66" s="738"/>
      <c r="X66" s="738"/>
      <c r="Y66" s="738"/>
      <c r="Z66" s="739"/>
      <c r="AA66" s="737" t="s">
        <v>371</v>
      </c>
      <c r="AB66" s="738"/>
      <c r="AC66" s="738"/>
      <c r="AD66" s="738"/>
      <c r="AE66" s="739"/>
      <c r="AF66" s="872" t="s">
        <v>372</v>
      </c>
      <c r="AG66" s="833"/>
      <c r="AH66" s="833"/>
      <c r="AI66" s="833"/>
      <c r="AJ66" s="873"/>
      <c r="AK66" s="737" t="s">
        <v>373</v>
      </c>
      <c r="AL66" s="761"/>
      <c r="AM66" s="761"/>
      <c r="AN66" s="761"/>
      <c r="AO66" s="762"/>
      <c r="AP66" s="737" t="s">
        <v>374</v>
      </c>
      <c r="AQ66" s="738"/>
      <c r="AR66" s="738"/>
      <c r="AS66" s="738"/>
      <c r="AT66" s="739"/>
      <c r="AU66" s="737" t="s">
        <v>391</v>
      </c>
      <c r="AV66" s="738"/>
      <c r="AW66" s="738"/>
      <c r="AX66" s="738"/>
      <c r="AY66" s="739"/>
      <c r="AZ66" s="737" t="s">
        <v>353</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c r="A68" s="211">
        <v>1</v>
      </c>
      <c r="B68" s="889" t="s">
        <v>536</v>
      </c>
      <c r="C68" s="890"/>
      <c r="D68" s="890"/>
      <c r="E68" s="890"/>
      <c r="F68" s="890"/>
      <c r="G68" s="890"/>
      <c r="H68" s="890"/>
      <c r="I68" s="890"/>
      <c r="J68" s="890"/>
      <c r="K68" s="890"/>
      <c r="L68" s="890"/>
      <c r="M68" s="890"/>
      <c r="N68" s="890"/>
      <c r="O68" s="890"/>
      <c r="P68" s="891"/>
      <c r="Q68" s="892">
        <v>6063</v>
      </c>
      <c r="R68" s="886"/>
      <c r="S68" s="886"/>
      <c r="T68" s="886"/>
      <c r="U68" s="886"/>
      <c r="V68" s="886">
        <v>5978</v>
      </c>
      <c r="W68" s="886"/>
      <c r="X68" s="886"/>
      <c r="Y68" s="886"/>
      <c r="Z68" s="886"/>
      <c r="AA68" s="886">
        <v>84</v>
      </c>
      <c r="AB68" s="886"/>
      <c r="AC68" s="886"/>
      <c r="AD68" s="886"/>
      <c r="AE68" s="886"/>
      <c r="AF68" s="886">
        <v>84</v>
      </c>
      <c r="AG68" s="886"/>
      <c r="AH68" s="886"/>
      <c r="AI68" s="886"/>
      <c r="AJ68" s="886"/>
      <c r="AK68" s="886"/>
      <c r="AL68" s="886"/>
      <c r="AM68" s="886"/>
      <c r="AN68" s="886"/>
      <c r="AO68" s="886"/>
      <c r="AP68" s="886">
        <v>222</v>
      </c>
      <c r="AQ68" s="886"/>
      <c r="AR68" s="886"/>
      <c r="AS68" s="886"/>
      <c r="AT68" s="886"/>
      <c r="AU68" s="886"/>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c r="A69" s="214">
        <v>2</v>
      </c>
      <c r="B69" s="893" t="s">
        <v>537</v>
      </c>
      <c r="C69" s="894"/>
      <c r="D69" s="894"/>
      <c r="E69" s="894"/>
      <c r="F69" s="894"/>
      <c r="G69" s="894"/>
      <c r="H69" s="894"/>
      <c r="I69" s="894"/>
      <c r="J69" s="894"/>
      <c r="K69" s="894"/>
      <c r="L69" s="894"/>
      <c r="M69" s="894"/>
      <c r="N69" s="894"/>
      <c r="O69" s="894"/>
      <c r="P69" s="895"/>
      <c r="Q69" s="896">
        <v>2834</v>
      </c>
      <c r="R69" s="851"/>
      <c r="S69" s="851"/>
      <c r="T69" s="851"/>
      <c r="U69" s="851"/>
      <c r="V69" s="851">
        <v>2694</v>
      </c>
      <c r="W69" s="851"/>
      <c r="X69" s="851"/>
      <c r="Y69" s="851"/>
      <c r="Z69" s="851"/>
      <c r="AA69" s="851">
        <v>140</v>
      </c>
      <c r="AB69" s="851"/>
      <c r="AC69" s="851"/>
      <c r="AD69" s="851"/>
      <c r="AE69" s="851"/>
      <c r="AF69" s="851">
        <v>140</v>
      </c>
      <c r="AG69" s="851"/>
      <c r="AH69" s="851"/>
      <c r="AI69" s="851"/>
      <c r="AJ69" s="851"/>
      <c r="AK69" s="851"/>
      <c r="AL69" s="851"/>
      <c r="AM69" s="851"/>
      <c r="AN69" s="851"/>
      <c r="AO69" s="851"/>
      <c r="AP69" s="851">
        <v>1701</v>
      </c>
      <c r="AQ69" s="851"/>
      <c r="AR69" s="851"/>
      <c r="AS69" s="851"/>
      <c r="AT69" s="851"/>
      <c r="AU69" s="851">
        <v>72</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c r="A70" s="214">
        <v>3</v>
      </c>
      <c r="B70" s="893" t="s">
        <v>538</v>
      </c>
      <c r="C70" s="894"/>
      <c r="D70" s="894"/>
      <c r="E70" s="894"/>
      <c r="F70" s="894"/>
      <c r="G70" s="894"/>
      <c r="H70" s="894"/>
      <c r="I70" s="894"/>
      <c r="J70" s="894"/>
      <c r="K70" s="894"/>
      <c r="L70" s="894"/>
      <c r="M70" s="894"/>
      <c r="N70" s="894"/>
      <c r="O70" s="894"/>
      <c r="P70" s="895"/>
      <c r="Q70" s="896">
        <v>265</v>
      </c>
      <c r="R70" s="851"/>
      <c r="S70" s="851"/>
      <c r="T70" s="851"/>
      <c r="U70" s="851"/>
      <c r="V70" s="851">
        <v>206</v>
      </c>
      <c r="W70" s="851"/>
      <c r="X70" s="851"/>
      <c r="Y70" s="851"/>
      <c r="Z70" s="851"/>
      <c r="AA70" s="851">
        <v>431</v>
      </c>
      <c r="AB70" s="851"/>
      <c r="AC70" s="851"/>
      <c r="AD70" s="851"/>
      <c r="AE70" s="851"/>
      <c r="AF70" s="851">
        <v>431</v>
      </c>
      <c r="AG70" s="851"/>
      <c r="AH70" s="851"/>
      <c r="AI70" s="851"/>
      <c r="AJ70" s="851"/>
      <c r="AK70" s="851"/>
      <c r="AL70" s="851"/>
      <c r="AM70" s="851"/>
      <c r="AN70" s="851"/>
      <c r="AO70" s="851"/>
      <c r="AP70" s="851">
        <v>0</v>
      </c>
      <c r="AQ70" s="851"/>
      <c r="AR70" s="851"/>
      <c r="AS70" s="851"/>
      <c r="AT70" s="851"/>
      <c r="AU70" s="851"/>
      <c r="AV70" s="851"/>
      <c r="AW70" s="851"/>
      <c r="AX70" s="851"/>
      <c r="AY70" s="851"/>
      <c r="AZ70" s="897" t="s">
        <v>546</v>
      </c>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c r="A71" s="214">
        <v>4</v>
      </c>
      <c r="B71" s="893" t="s">
        <v>539</v>
      </c>
      <c r="C71" s="894"/>
      <c r="D71" s="894"/>
      <c r="E71" s="894"/>
      <c r="F71" s="894"/>
      <c r="G71" s="894"/>
      <c r="H71" s="894"/>
      <c r="I71" s="894"/>
      <c r="J71" s="894"/>
      <c r="K71" s="894"/>
      <c r="L71" s="894"/>
      <c r="M71" s="894"/>
      <c r="N71" s="894"/>
      <c r="O71" s="894"/>
      <c r="P71" s="895"/>
      <c r="Q71" s="896">
        <v>204</v>
      </c>
      <c r="R71" s="851"/>
      <c r="S71" s="851"/>
      <c r="T71" s="851"/>
      <c r="U71" s="851"/>
      <c r="V71" s="851">
        <v>200</v>
      </c>
      <c r="W71" s="851"/>
      <c r="X71" s="851"/>
      <c r="Y71" s="851"/>
      <c r="Z71" s="851"/>
      <c r="AA71" s="851">
        <v>4</v>
      </c>
      <c r="AB71" s="851"/>
      <c r="AC71" s="851"/>
      <c r="AD71" s="851"/>
      <c r="AE71" s="851"/>
      <c r="AF71" s="851">
        <v>4</v>
      </c>
      <c r="AG71" s="851"/>
      <c r="AH71" s="851"/>
      <c r="AI71" s="851"/>
      <c r="AJ71" s="851"/>
      <c r="AK71" s="851"/>
      <c r="AL71" s="851"/>
      <c r="AM71" s="851"/>
      <c r="AN71" s="851"/>
      <c r="AO71" s="851"/>
      <c r="AP71" s="851">
        <v>0</v>
      </c>
      <c r="AQ71" s="851"/>
      <c r="AR71" s="851"/>
      <c r="AS71" s="851"/>
      <c r="AT71" s="851"/>
      <c r="AU71" s="851"/>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c r="A72" s="214">
        <v>5</v>
      </c>
      <c r="B72" s="893" t="s">
        <v>540</v>
      </c>
      <c r="C72" s="894"/>
      <c r="D72" s="894"/>
      <c r="E72" s="894"/>
      <c r="F72" s="894"/>
      <c r="G72" s="894"/>
      <c r="H72" s="894"/>
      <c r="I72" s="894"/>
      <c r="J72" s="894"/>
      <c r="K72" s="894"/>
      <c r="L72" s="894"/>
      <c r="M72" s="894"/>
      <c r="N72" s="894"/>
      <c r="O72" s="894"/>
      <c r="P72" s="895"/>
      <c r="Q72" s="896">
        <v>333</v>
      </c>
      <c r="R72" s="851"/>
      <c r="S72" s="851"/>
      <c r="T72" s="851"/>
      <c r="U72" s="851"/>
      <c r="V72" s="851">
        <v>299</v>
      </c>
      <c r="W72" s="851"/>
      <c r="X72" s="851"/>
      <c r="Y72" s="851"/>
      <c r="Z72" s="851"/>
      <c r="AA72" s="851">
        <v>35</v>
      </c>
      <c r="AB72" s="851"/>
      <c r="AC72" s="851"/>
      <c r="AD72" s="851"/>
      <c r="AE72" s="851"/>
      <c r="AF72" s="851">
        <v>35</v>
      </c>
      <c r="AG72" s="851"/>
      <c r="AH72" s="851"/>
      <c r="AI72" s="851"/>
      <c r="AJ72" s="851"/>
      <c r="AK72" s="851"/>
      <c r="AL72" s="851"/>
      <c r="AM72" s="851"/>
      <c r="AN72" s="851"/>
      <c r="AO72" s="851"/>
      <c r="AP72" s="851">
        <v>0</v>
      </c>
      <c r="AQ72" s="851"/>
      <c r="AR72" s="851"/>
      <c r="AS72" s="851"/>
      <c r="AT72" s="851"/>
      <c r="AU72" s="851"/>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c r="A73" s="214">
        <v>6</v>
      </c>
      <c r="B73" s="893" t="s">
        <v>541</v>
      </c>
      <c r="C73" s="894"/>
      <c r="D73" s="894"/>
      <c r="E73" s="894"/>
      <c r="F73" s="894"/>
      <c r="G73" s="894"/>
      <c r="H73" s="894"/>
      <c r="I73" s="894"/>
      <c r="J73" s="894"/>
      <c r="K73" s="894"/>
      <c r="L73" s="894"/>
      <c r="M73" s="894"/>
      <c r="N73" s="894"/>
      <c r="O73" s="894"/>
      <c r="P73" s="895"/>
      <c r="Q73" s="896">
        <v>1811</v>
      </c>
      <c r="R73" s="851"/>
      <c r="S73" s="851"/>
      <c r="T73" s="851"/>
      <c r="U73" s="851"/>
      <c r="V73" s="851">
        <v>1608</v>
      </c>
      <c r="W73" s="851"/>
      <c r="X73" s="851"/>
      <c r="Y73" s="851"/>
      <c r="Z73" s="851"/>
      <c r="AA73" s="851">
        <v>203</v>
      </c>
      <c r="AB73" s="851"/>
      <c r="AC73" s="851"/>
      <c r="AD73" s="851"/>
      <c r="AE73" s="851"/>
      <c r="AF73" s="851">
        <v>579</v>
      </c>
      <c r="AG73" s="851"/>
      <c r="AH73" s="851"/>
      <c r="AI73" s="851"/>
      <c r="AJ73" s="851"/>
      <c r="AK73" s="851"/>
      <c r="AL73" s="851"/>
      <c r="AM73" s="851"/>
      <c r="AN73" s="851"/>
      <c r="AO73" s="851"/>
      <c r="AP73" s="851">
        <v>7059</v>
      </c>
      <c r="AQ73" s="851"/>
      <c r="AR73" s="851"/>
      <c r="AS73" s="851"/>
      <c r="AT73" s="851"/>
      <c r="AU73" s="851">
        <v>17</v>
      </c>
      <c r="AV73" s="851"/>
      <c r="AW73" s="851"/>
      <c r="AX73" s="851"/>
      <c r="AY73" s="851"/>
      <c r="AZ73" s="897" t="s">
        <v>547</v>
      </c>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c r="A74" s="214">
        <v>7</v>
      </c>
      <c r="B74" s="893"/>
      <c r="C74" s="894"/>
      <c r="D74" s="894"/>
      <c r="E74" s="894"/>
      <c r="F74" s="894"/>
      <c r="G74" s="894"/>
      <c r="H74" s="894"/>
      <c r="I74" s="894"/>
      <c r="J74" s="894"/>
      <c r="K74" s="894"/>
      <c r="L74" s="894"/>
      <c r="M74" s="894"/>
      <c r="N74" s="894"/>
      <c r="O74" s="894"/>
      <c r="P74" s="895"/>
      <c r="Q74" s="896"/>
      <c r="R74" s="851"/>
      <c r="S74" s="851"/>
      <c r="T74" s="851"/>
      <c r="U74" s="851"/>
      <c r="V74" s="851"/>
      <c r="W74" s="851"/>
      <c r="X74" s="851"/>
      <c r="Y74" s="851"/>
      <c r="Z74" s="851"/>
      <c r="AA74" s="851"/>
      <c r="AB74" s="851"/>
      <c r="AC74" s="851"/>
      <c r="AD74" s="851"/>
      <c r="AE74" s="851"/>
      <c r="AF74" s="851"/>
      <c r="AG74" s="851"/>
      <c r="AH74" s="851"/>
      <c r="AI74" s="851"/>
      <c r="AJ74" s="851"/>
      <c r="AK74" s="851"/>
      <c r="AL74" s="851"/>
      <c r="AM74" s="851"/>
      <c r="AN74" s="851"/>
      <c r="AO74" s="851"/>
      <c r="AP74" s="851"/>
      <c r="AQ74" s="851"/>
      <c r="AR74" s="851"/>
      <c r="AS74" s="851"/>
      <c r="AT74" s="851"/>
      <c r="AU74" s="851"/>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c r="A75" s="214">
        <v>8</v>
      </c>
      <c r="B75" s="893"/>
      <c r="C75" s="894"/>
      <c r="D75" s="894"/>
      <c r="E75" s="894"/>
      <c r="F75" s="894"/>
      <c r="G75" s="894"/>
      <c r="H75" s="894"/>
      <c r="I75" s="894"/>
      <c r="J75" s="894"/>
      <c r="K75" s="894"/>
      <c r="L75" s="894"/>
      <c r="M75" s="894"/>
      <c r="N75" s="894"/>
      <c r="O75" s="894"/>
      <c r="P75" s="895"/>
      <c r="Q75" s="899"/>
      <c r="R75" s="900"/>
      <c r="S75" s="900"/>
      <c r="T75" s="900"/>
      <c r="U75" s="850"/>
      <c r="V75" s="901"/>
      <c r="W75" s="900"/>
      <c r="X75" s="900"/>
      <c r="Y75" s="900"/>
      <c r="Z75" s="850"/>
      <c r="AA75" s="901"/>
      <c r="AB75" s="900"/>
      <c r="AC75" s="900"/>
      <c r="AD75" s="900"/>
      <c r="AE75" s="850"/>
      <c r="AF75" s="901"/>
      <c r="AG75" s="900"/>
      <c r="AH75" s="900"/>
      <c r="AI75" s="900"/>
      <c r="AJ75" s="850"/>
      <c r="AK75" s="901"/>
      <c r="AL75" s="900"/>
      <c r="AM75" s="900"/>
      <c r="AN75" s="900"/>
      <c r="AO75" s="850"/>
      <c r="AP75" s="901"/>
      <c r="AQ75" s="900"/>
      <c r="AR75" s="900"/>
      <c r="AS75" s="900"/>
      <c r="AT75" s="850"/>
      <c r="AU75" s="901"/>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c r="A76" s="214">
        <v>9</v>
      </c>
      <c r="B76" s="893"/>
      <c r="C76" s="894"/>
      <c r="D76" s="894"/>
      <c r="E76" s="894"/>
      <c r="F76" s="894"/>
      <c r="G76" s="894"/>
      <c r="H76" s="894"/>
      <c r="I76" s="894"/>
      <c r="J76" s="894"/>
      <c r="K76" s="894"/>
      <c r="L76" s="894"/>
      <c r="M76" s="894"/>
      <c r="N76" s="894"/>
      <c r="O76" s="894"/>
      <c r="P76" s="895"/>
      <c r="Q76" s="899"/>
      <c r="R76" s="900"/>
      <c r="S76" s="900"/>
      <c r="T76" s="900"/>
      <c r="U76" s="850"/>
      <c r="V76" s="901"/>
      <c r="W76" s="900"/>
      <c r="X76" s="900"/>
      <c r="Y76" s="900"/>
      <c r="Z76" s="850"/>
      <c r="AA76" s="901"/>
      <c r="AB76" s="900"/>
      <c r="AC76" s="900"/>
      <c r="AD76" s="900"/>
      <c r="AE76" s="850"/>
      <c r="AF76" s="901"/>
      <c r="AG76" s="900"/>
      <c r="AH76" s="900"/>
      <c r="AI76" s="900"/>
      <c r="AJ76" s="850"/>
      <c r="AK76" s="901"/>
      <c r="AL76" s="900"/>
      <c r="AM76" s="900"/>
      <c r="AN76" s="900"/>
      <c r="AO76" s="850"/>
      <c r="AP76" s="901"/>
      <c r="AQ76" s="900"/>
      <c r="AR76" s="900"/>
      <c r="AS76" s="900"/>
      <c r="AT76" s="850"/>
      <c r="AU76" s="901"/>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c r="A77" s="214">
        <v>10</v>
      </c>
      <c r="B77" s="893"/>
      <c r="C77" s="894"/>
      <c r="D77" s="894"/>
      <c r="E77" s="894"/>
      <c r="F77" s="894"/>
      <c r="G77" s="894"/>
      <c r="H77" s="894"/>
      <c r="I77" s="894"/>
      <c r="J77" s="894"/>
      <c r="K77" s="894"/>
      <c r="L77" s="894"/>
      <c r="M77" s="894"/>
      <c r="N77" s="894"/>
      <c r="O77" s="894"/>
      <c r="P77" s="895"/>
      <c r="Q77" s="899"/>
      <c r="R77" s="900"/>
      <c r="S77" s="900"/>
      <c r="T77" s="900"/>
      <c r="U77" s="850"/>
      <c r="V77" s="901"/>
      <c r="W77" s="900"/>
      <c r="X77" s="900"/>
      <c r="Y77" s="900"/>
      <c r="Z77" s="850"/>
      <c r="AA77" s="901"/>
      <c r="AB77" s="900"/>
      <c r="AC77" s="900"/>
      <c r="AD77" s="900"/>
      <c r="AE77" s="850"/>
      <c r="AF77" s="901"/>
      <c r="AG77" s="900"/>
      <c r="AH77" s="900"/>
      <c r="AI77" s="900"/>
      <c r="AJ77" s="850"/>
      <c r="AK77" s="901"/>
      <c r="AL77" s="900"/>
      <c r="AM77" s="900"/>
      <c r="AN77" s="900"/>
      <c r="AO77" s="850"/>
      <c r="AP77" s="901"/>
      <c r="AQ77" s="900"/>
      <c r="AR77" s="900"/>
      <c r="AS77" s="900"/>
      <c r="AT77" s="850"/>
      <c r="AU77" s="901"/>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c r="A78" s="214">
        <v>11</v>
      </c>
      <c r="B78" s="893"/>
      <c r="C78" s="894"/>
      <c r="D78" s="894"/>
      <c r="E78" s="894"/>
      <c r="F78" s="894"/>
      <c r="G78" s="894"/>
      <c r="H78" s="894"/>
      <c r="I78" s="894"/>
      <c r="J78" s="894"/>
      <c r="K78" s="894"/>
      <c r="L78" s="894"/>
      <c r="M78" s="894"/>
      <c r="N78" s="894"/>
      <c r="O78" s="894"/>
      <c r="P78" s="895"/>
      <c r="Q78" s="896"/>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c r="A88" s="217" t="s">
        <v>365</v>
      </c>
      <c r="B88" s="810" t="s">
        <v>392</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1273</v>
      </c>
      <c r="AG88" s="862"/>
      <c r="AH88" s="862"/>
      <c r="AI88" s="862"/>
      <c r="AJ88" s="862"/>
      <c r="AK88" s="859"/>
      <c r="AL88" s="859"/>
      <c r="AM88" s="859"/>
      <c r="AN88" s="859"/>
      <c r="AO88" s="859"/>
      <c r="AP88" s="862">
        <v>8982</v>
      </c>
      <c r="AQ88" s="862"/>
      <c r="AR88" s="862"/>
      <c r="AS88" s="862"/>
      <c r="AT88" s="862"/>
      <c r="AU88" s="862">
        <v>89</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365</v>
      </c>
      <c r="BR102" s="810" t="s">
        <v>393</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v>250</v>
      </c>
      <c r="CS102" s="870"/>
      <c r="CT102" s="870"/>
      <c r="CU102" s="870"/>
      <c r="CV102" s="913"/>
      <c r="CW102" s="912">
        <v>55</v>
      </c>
      <c r="CX102" s="870"/>
      <c r="CY102" s="870"/>
      <c r="CZ102" s="870"/>
      <c r="DA102" s="913"/>
      <c r="DB102" s="912"/>
      <c r="DC102" s="870"/>
      <c r="DD102" s="870"/>
      <c r="DE102" s="870"/>
      <c r="DF102" s="913"/>
      <c r="DG102" s="912">
        <v>957</v>
      </c>
      <c r="DH102" s="870"/>
      <c r="DI102" s="870"/>
      <c r="DJ102" s="870"/>
      <c r="DK102" s="913"/>
      <c r="DL102" s="912"/>
      <c r="DM102" s="870"/>
      <c r="DN102" s="870"/>
      <c r="DO102" s="870"/>
      <c r="DP102" s="913"/>
      <c r="DQ102" s="912">
        <v>347</v>
      </c>
      <c r="DR102" s="870"/>
      <c r="DS102" s="870"/>
      <c r="DT102" s="870"/>
      <c r="DU102" s="913"/>
      <c r="DV102" s="936"/>
      <c r="DW102" s="937"/>
      <c r="DX102" s="937"/>
      <c r="DY102" s="937"/>
      <c r="DZ102" s="938"/>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394</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395</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396</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397</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41" t="s">
        <v>398</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399</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c r="A109" s="934" t="s">
        <v>400</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401</v>
      </c>
      <c r="AB109" s="915"/>
      <c r="AC109" s="915"/>
      <c r="AD109" s="915"/>
      <c r="AE109" s="916"/>
      <c r="AF109" s="914" t="s">
        <v>285</v>
      </c>
      <c r="AG109" s="915"/>
      <c r="AH109" s="915"/>
      <c r="AI109" s="915"/>
      <c r="AJ109" s="916"/>
      <c r="AK109" s="914" t="s">
        <v>284</v>
      </c>
      <c r="AL109" s="915"/>
      <c r="AM109" s="915"/>
      <c r="AN109" s="915"/>
      <c r="AO109" s="916"/>
      <c r="AP109" s="914" t="s">
        <v>402</v>
      </c>
      <c r="AQ109" s="915"/>
      <c r="AR109" s="915"/>
      <c r="AS109" s="915"/>
      <c r="AT109" s="917"/>
      <c r="AU109" s="934" t="s">
        <v>400</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401</v>
      </c>
      <c r="BR109" s="915"/>
      <c r="BS109" s="915"/>
      <c r="BT109" s="915"/>
      <c r="BU109" s="916"/>
      <c r="BV109" s="914" t="s">
        <v>285</v>
      </c>
      <c r="BW109" s="915"/>
      <c r="BX109" s="915"/>
      <c r="BY109" s="915"/>
      <c r="BZ109" s="916"/>
      <c r="CA109" s="914" t="s">
        <v>284</v>
      </c>
      <c r="CB109" s="915"/>
      <c r="CC109" s="915"/>
      <c r="CD109" s="915"/>
      <c r="CE109" s="916"/>
      <c r="CF109" s="935" t="s">
        <v>402</v>
      </c>
      <c r="CG109" s="935"/>
      <c r="CH109" s="935"/>
      <c r="CI109" s="935"/>
      <c r="CJ109" s="935"/>
      <c r="CK109" s="914" t="s">
        <v>403</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401</v>
      </c>
      <c r="DH109" s="915"/>
      <c r="DI109" s="915"/>
      <c r="DJ109" s="915"/>
      <c r="DK109" s="916"/>
      <c r="DL109" s="914" t="s">
        <v>285</v>
      </c>
      <c r="DM109" s="915"/>
      <c r="DN109" s="915"/>
      <c r="DO109" s="915"/>
      <c r="DP109" s="916"/>
      <c r="DQ109" s="914" t="s">
        <v>284</v>
      </c>
      <c r="DR109" s="915"/>
      <c r="DS109" s="915"/>
      <c r="DT109" s="915"/>
      <c r="DU109" s="916"/>
      <c r="DV109" s="914" t="s">
        <v>402</v>
      </c>
      <c r="DW109" s="915"/>
      <c r="DX109" s="915"/>
      <c r="DY109" s="915"/>
      <c r="DZ109" s="917"/>
    </row>
    <row r="110" spans="1:131" s="199" customFormat="1" ht="26.25" customHeight="1">
      <c r="A110" s="918" t="s">
        <v>404</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1993765</v>
      </c>
      <c r="AB110" s="922"/>
      <c r="AC110" s="922"/>
      <c r="AD110" s="922"/>
      <c r="AE110" s="923"/>
      <c r="AF110" s="924">
        <v>1923013</v>
      </c>
      <c r="AG110" s="922"/>
      <c r="AH110" s="922"/>
      <c r="AI110" s="922"/>
      <c r="AJ110" s="923"/>
      <c r="AK110" s="924">
        <v>1921525</v>
      </c>
      <c r="AL110" s="922"/>
      <c r="AM110" s="922"/>
      <c r="AN110" s="922"/>
      <c r="AO110" s="923"/>
      <c r="AP110" s="925">
        <v>24.3</v>
      </c>
      <c r="AQ110" s="926"/>
      <c r="AR110" s="926"/>
      <c r="AS110" s="926"/>
      <c r="AT110" s="927"/>
      <c r="AU110" s="928" t="s">
        <v>62</v>
      </c>
      <c r="AV110" s="929"/>
      <c r="AW110" s="929"/>
      <c r="AX110" s="929"/>
      <c r="AY110" s="929"/>
      <c r="AZ110" s="970" t="s">
        <v>405</v>
      </c>
      <c r="BA110" s="919"/>
      <c r="BB110" s="919"/>
      <c r="BC110" s="919"/>
      <c r="BD110" s="919"/>
      <c r="BE110" s="919"/>
      <c r="BF110" s="919"/>
      <c r="BG110" s="919"/>
      <c r="BH110" s="919"/>
      <c r="BI110" s="919"/>
      <c r="BJ110" s="919"/>
      <c r="BK110" s="919"/>
      <c r="BL110" s="919"/>
      <c r="BM110" s="919"/>
      <c r="BN110" s="919"/>
      <c r="BO110" s="919"/>
      <c r="BP110" s="920"/>
      <c r="BQ110" s="956">
        <v>16883338</v>
      </c>
      <c r="BR110" s="957"/>
      <c r="BS110" s="957"/>
      <c r="BT110" s="957"/>
      <c r="BU110" s="957"/>
      <c r="BV110" s="957">
        <v>18647993</v>
      </c>
      <c r="BW110" s="957"/>
      <c r="BX110" s="957"/>
      <c r="BY110" s="957"/>
      <c r="BZ110" s="957"/>
      <c r="CA110" s="957">
        <v>19139883</v>
      </c>
      <c r="CB110" s="957"/>
      <c r="CC110" s="957"/>
      <c r="CD110" s="957"/>
      <c r="CE110" s="957"/>
      <c r="CF110" s="971">
        <v>242.5</v>
      </c>
      <c r="CG110" s="972"/>
      <c r="CH110" s="972"/>
      <c r="CI110" s="972"/>
      <c r="CJ110" s="972"/>
      <c r="CK110" s="973" t="s">
        <v>406</v>
      </c>
      <c r="CL110" s="974"/>
      <c r="CM110" s="953" t="s">
        <v>407</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111</v>
      </c>
      <c r="DH110" s="957"/>
      <c r="DI110" s="957"/>
      <c r="DJ110" s="957"/>
      <c r="DK110" s="957"/>
      <c r="DL110" s="957" t="s">
        <v>111</v>
      </c>
      <c r="DM110" s="957"/>
      <c r="DN110" s="957"/>
      <c r="DO110" s="957"/>
      <c r="DP110" s="957"/>
      <c r="DQ110" s="957" t="s">
        <v>111</v>
      </c>
      <c r="DR110" s="957"/>
      <c r="DS110" s="957"/>
      <c r="DT110" s="957"/>
      <c r="DU110" s="957"/>
      <c r="DV110" s="958" t="s">
        <v>111</v>
      </c>
      <c r="DW110" s="958"/>
      <c r="DX110" s="958"/>
      <c r="DY110" s="958"/>
      <c r="DZ110" s="959"/>
    </row>
    <row r="111" spans="1:131" s="199" customFormat="1" ht="26.25" customHeight="1">
      <c r="A111" s="960" t="s">
        <v>408</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111</v>
      </c>
      <c r="AB111" s="964"/>
      <c r="AC111" s="964"/>
      <c r="AD111" s="964"/>
      <c r="AE111" s="965"/>
      <c r="AF111" s="966" t="s">
        <v>111</v>
      </c>
      <c r="AG111" s="964"/>
      <c r="AH111" s="964"/>
      <c r="AI111" s="964"/>
      <c r="AJ111" s="965"/>
      <c r="AK111" s="966" t="s">
        <v>111</v>
      </c>
      <c r="AL111" s="964"/>
      <c r="AM111" s="964"/>
      <c r="AN111" s="964"/>
      <c r="AO111" s="965"/>
      <c r="AP111" s="967" t="s">
        <v>111</v>
      </c>
      <c r="AQ111" s="968"/>
      <c r="AR111" s="968"/>
      <c r="AS111" s="968"/>
      <c r="AT111" s="969"/>
      <c r="AU111" s="930"/>
      <c r="AV111" s="931"/>
      <c r="AW111" s="931"/>
      <c r="AX111" s="931"/>
      <c r="AY111" s="931"/>
      <c r="AZ111" s="979" t="s">
        <v>409</v>
      </c>
      <c r="BA111" s="980"/>
      <c r="BB111" s="980"/>
      <c r="BC111" s="980"/>
      <c r="BD111" s="980"/>
      <c r="BE111" s="980"/>
      <c r="BF111" s="980"/>
      <c r="BG111" s="980"/>
      <c r="BH111" s="980"/>
      <c r="BI111" s="980"/>
      <c r="BJ111" s="980"/>
      <c r="BK111" s="980"/>
      <c r="BL111" s="980"/>
      <c r="BM111" s="980"/>
      <c r="BN111" s="980"/>
      <c r="BO111" s="980"/>
      <c r="BP111" s="981"/>
      <c r="BQ111" s="949">
        <v>427440</v>
      </c>
      <c r="BR111" s="950"/>
      <c r="BS111" s="950"/>
      <c r="BT111" s="950"/>
      <c r="BU111" s="950"/>
      <c r="BV111" s="950">
        <v>295292</v>
      </c>
      <c r="BW111" s="950"/>
      <c r="BX111" s="950"/>
      <c r="BY111" s="950"/>
      <c r="BZ111" s="950"/>
      <c r="CA111" s="950">
        <v>159851</v>
      </c>
      <c r="CB111" s="950"/>
      <c r="CC111" s="950"/>
      <c r="CD111" s="950"/>
      <c r="CE111" s="950"/>
      <c r="CF111" s="944">
        <v>2</v>
      </c>
      <c r="CG111" s="945"/>
      <c r="CH111" s="945"/>
      <c r="CI111" s="945"/>
      <c r="CJ111" s="945"/>
      <c r="CK111" s="975"/>
      <c r="CL111" s="976"/>
      <c r="CM111" s="946" t="s">
        <v>410</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111</v>
      </c>
      <c r="DH111" s="950"/>
      <c r="DI111" s="950"/>
      <c r="DJ111" s="950"/>
      <c r="DK111" s="950"/>
      <c r="DL111" s="950" t="s">
        <v>111</v>
      </c>
      <c r="DM111" s="950"/>
      <c r="DN111" s="950"/>
      <c r="DO111" s="950"/>
      <c r="DP111" s="950"/>
      <c r="DQ111" s="950" t="s">
        <v>111</v>
      </c>
      <c r="DR111" s="950"/>
      <c r="DS111" s="950"/>
      <c r="DT111" s="950"/>
      <c r="DU111" s="950"/>
      <c r="DV111" s="951" t="s">
        <v>111</v>
      </c>
      <c r="DW111" s="951"/>
      <c r="DX111" s="951"/>
      <c r="DY111" s="951"/>
      <c r="DZ111" s="952"/>
    </row>
    <row r="112" spans="1:131" s="199" customFormat="1" ht="26.25" customHeight="1">
      <c r="A112" s="982" t="s">
        <v>411</v>
      </c>
      <c r="B112" s="983"/>
      <c r="C112" s="980" t="s">
        <v>412</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111</v>
      </c>
      <c r="AB112" s="989"/>
      <c r="AC112" s="989"/>
      <c r="AD112" s="989"/>
      <c r="AE112" s="990"/>
      <c r="AF112" s="991" t="s">
        <v>111</v>
      </c>
      <c r="AG112" s="989"/>
      <c r="AH112" s="989"/>
      <c r="AI112" s="989"/>
      <c r="AJ112" s="990"/>
      <c r="AK112" s="991" t="s">
        <v>111</v>
      </c>
      <c r="AL112" s="989"/>
      <c r="AM112" s="989"/>
      <c r="AN112" s="989"/>
      <c r="AO112" s="990"/>
      <c r="AP112" s="992" t="s">
        <v>111</v>
      </c>
      <c r="AQ112" s="993"/>
      <c r="AR112" s="993"/>
      <c r="AS112" s="993"/>
      <c r="AT112" s="994"/>
      <c r="AU112" s="930"/>
      <c r="AV112" s="931"/>
      <c r="AW112" s="931"/>
      <c r="AX112" s="931"/>
      <c r="AY112" s="931"/>
      <c r="AZ112" s="979" t="s">
        <v>413</v>
      </c>
      <c r="BA112" s="980"/>
      <c r="BB112" s="980"/>
      <c r="BC112" s="980"/>
      <c r="BD112" s="980"/>
      <c r="BE112" s="980"/>
      <c r="BF112" s="980"/>
      <c r="BG112" s="980"/>
      <c r="BH112" s="980"/>
      <c r="BI112" s="980"/>
      <c r="BJ112" s="980"/>
      <c r="BK112" s="980"/>
      <c r="BL112" s="980"/>
      <c r="BM112" s="980"/>
      <c r="BN112" s="980"/>
      <c r="BO112" s="980"/>
      <c r="BP112" s="981"/>
      <c r="BQ112" s="949">
        <v>9144398</v>
      </c>
      <c r="BR112" s="950"/>
      <c r="BS112" s="950"/>
      <c r="BT112" s="950"/>
      <c r="BU112" s="950"/>
      <c r="BV112" s="950">
        <v>9074945</v>
      </c>
      <c r="BW112" s="950"/>
      <c r="BX112" s="950"/>
      <c r="BY112" s="950"/>
      <c r="BZ112" s="950"/>
      <c r="CA112" s="950">
        <v>8958513</v>
      </c>
      <c r="CB112" s="950"/>
      <c r="CC112" s="950"/>
      <c r="CD112" s="950"/>
      <c r="CE112" s="950"/>
      <c r="CF112" s="944">
        <v>113.5</v>
      </c>
      <c r="CG112" s="945"/>
      <c r="CH112" s="945"/>
      <c r="CI112" s="945"/>
      <c r="CJ112" s="945"/>
      <c r="CK112" s="975"/>
      <c r="CL112" s="976"/>
      <c r="CM112" s="946" t="s">
        <v>414</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v>203549</v>
      </c>
      <c r="DH112" s="950"/>
      <c r="DI112" s="950"/>
      <c r="DJ112" s="950"/>
      <c r="DK112" s="950"/>
      <c r="DL112" s="950">
        <v>182233</v>
      </c>
      <c r="DM112" s="950"/>
      <c r="DN112" s="950"/>
      <c r="DO112" s="950"/>
      <c r="DP112" s="950"/>
      <c r="DQ112" s="950">
        <v>159851</v>
      </c>
      <c r="DR112" s="950"/>
      <c r="DS112" s="950"/>
      <c r="DT112" s="950"/>
      <c r="DU112" s="950"/>
      <c r="DV112" s="951">
        <v>2</v>
      </c>
      <c r="DW112" s="951"/>
      <c r="DX112" s="951"/>
      <c r="DY112" s="951"/>
      <c r="DZ112" s="952"/>
    </row>
    <row r="113" spans="1:130" s="199" customFormat="1" ht="26.25" customHeight="1">
      <c r="A113" s="984"/>
      <c r="B113" s="985"/>
      <c r="C113" s="980" t="s">
        <v>415</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631910</v>
      </c>
      <c r="AB113" s="964"/>
      <c r="AC113" s="964"/>
      <c r="AD113" s="964"/>
      <c r="AE113" s="965"/>
      <c r="AF113" s="966">
        <v>675556</v>
      </c>
      <c r="AG113" s="964"/>
      <c r="AH113" s="964"/>
      <c r="AI113" s="964"/>
      <c r="AJ113" s="965"/>
      <c r="AK113" s="966">
        <v>614979</v>
      </c>
      <c r="AL113" s="964"/>
      <c r="AM113" s="964"/>
      <c r="AN113" s="964"/>
      <c r="AO113" s="965"/>
      <c r="AP113" s="967">
        <v>7.8</v>
      </c>
      <c r="AQ113" s="968"/>
      <c r="AR113" s="968"/>
      <c r="AS113" s="968"/>
      <c r="AT113" s="969"/>
      <c r="AU113" s="930"/>
      <c r="AV113" s="931"/>
      <c r="AW113" s="931"/>
      <c r="AX113" s="931"/>
      <c r="AY113" s="931"/>
      <c r="AZ113" s="979" t="s">
        <v>416</v>
      </c>
      <c r="BA113" s="980"/>
      <c r="BB113" s="980"/>
      <c r="BC113" s="980"/>
      <c r="BD113" s="980"/>
      <c r="BE113" s="980"/>
      <c r="BF113" s="980"/>
      <c r="BG113" s="980"/>
      <c r="BH113" s="980"/>
      <c r="BI113" s="980"/>
      <c r="BJ113" s="980"/>
      <c r="BK113" s="980"/>
      <c r="BL113" s="980"/>
      <c r="BM113" s="980"/>
      <c r="BN113" s="980"/>
      <c r="BO113" s="980"/>
      <c r="BP113" s="981"/>
      <c r="BQ113" s="949">
        <v>199092</v>
      </c>
      <c r="BR113" s="950"/>
      <c r="BS113" s="950"/>
      <c r="BT113" s="950"/>
      <c r="BU113" s="950"/>
      <c r="BV113" s="950">
        <v>154089</v>
      </c>
      <c r="BW113" s="950"/>
      <c r="BX113" s="950"/>
      <c r="BY113" s="950"/>
      <c r="BZ113" s="950"/>
      <c r="CA113" s="950">
        <v>88477</v>
      </c>
      <c r="CB113" s="950"/>
      <c r="CC113" s="950"/>
      <c r="CD113" s="950"/>
      <c r="CE113" s="950"/>
      <c r="CF113" s="944">
        <v>1.1000000000000001</v>
      </c>
      <c r="CG113" s="945"/>
      <c r="CH113" s="945"/>
      <c r="CI113" s="945"/>
      <c r="CJ113" s="945"/>
      <c r="CK113" s="975"/>
      <c r="CL113" s="976"/>
      <c r="CM113" s="946" t="s">
        <v>417</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v>223891</v>
      </c>
      <c r="DH113" s="989"/>
      <c r="DI113" s="989"/>
      <c r="DJ113" s="989"/>
      <c r="DK113" s="990"/>
      <c r="DL113" s="991">
        <v>113059</v>
      </c>
      <c r="DM113" s="989"/>
      <c r="DN113" s="989"/>
      <c r="DO113" s="989"/>
      <c r="DP113" s="990"/>
      <c r="DQ113" s="991" t="s">
        <v>111</v>
      </c>
      <c r="DR113" s="989"/>
      <c r="DS113" s="989"/>
      <c r="DT113" s="989"/>
      <c r="DU113" s="990"/>
      <c r="DV113" s="992" t="s">
        <v>111</v>
      </c>
      <c r="DW113" s="993"/>
      <c r="DX113" s="993"/>
      <c r="DY113" s="993"/>
      <c r="DZ113" s="994"/>
    </row>
    <row r="114" spans="1:130" s="199" customFormat="1" ht="26.25" customHeight="1">
      <c r="A114" s="984"/>
      <c r="B114" s="985"/>
      <c r="C114" s="980" t="s">
        <v>418</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34978</v>
      </c>
      <c r="AB114" s="989"/>
      <c r="AC114" s="989"/>
      <c r="AD114" s="989"/>
      <c r="AE114" s="990"/>
      <c r="AF114" s="991">
        <v>34545</v>
      </c>
      <c r="AG114" s="989"/>
      <c r="AH114" s="989"/>
      <c r="AI114" s="989"/>
      <c r="AJ114" s="990"/>
      <c r="AK114" s="991">
        <v>10890</v>
      </c>
      <c r="AL114" s="989"/>
      <c r="AM114" s="989"/>
      <c r="AN114" s="989"/>
      <c r="AO114" s="990"/>
      <c r="AP114" s="992">
        <v>0.1</v>
      </c>
      <c r="AQ114" s="993"/>
      <c r="AR114" s="993"/>
      <c r="AS114" s="993"/>
      <c r="AT114" s="994"/>
      <c r="AU114" s="930"/>
      <c r="AV114" s="931"/>
      <c r="AW114" s="931"/>
      <c r="AX114" s="931"/>
      <c r="AY114" s="931"/>
      <c r="AZ114" s="979" t="s">
        <v>419</v>
      </c>
      <c r="BA114" s="980"/>
      <c r="BB114" s="980"/>
      <c r="BC114" s="980"/>
      <c r="BD114" s="980"/>
      <c r="BE114" s="980"/>
      <c r="BF114" s="980"/>
      <c r="BG114" s="980"/>
      <c r="BH114" s="980"/>
      <c r="BI114" s="980"/>
      <c r="BJ114" s="980"/>
      <c r="BK114" s="980"/>
      <c r="BL114" s="980"/>
      <c r="BM114" s="980"/>
      <c r="BN114" s="980"/>
      <c r="BO114" s="980"/>
      <c r="BP114" s="981"/>
      <c r="BQ114" s="949">
        <v>2135759</v>
      </c>
      <c r="BR114" s="950"/>
      <c r="BS114" s="950"/>
      <c r="BT114" s="950"/>
      <c r="BU114" s="950"/>
      <c r="BV114" s="950">
        <v>1814570</v>
      </c>
      <c r="BW114" s="950"/>
      <c r="BX114" s="950"/>
      <c r="BY114" s="950"/>
      <c r="BZ114" s="950"/>
      <c r="CA114" s="950">
        <v>1826338</v>
      </c>
      <c r="CB114" s="950"/>
      <c r="CC114" s="950"/>
      <c r="CD114" s="950"/>
      <c r="CE114" s="950"/>
      <c r="CF114" s="944">
        <v>23.1</v>
      </c>
      <c r="CG114" s="945"/>
      <c r="CH114" s="945"/>
      <c r="CI114" s="945"/>
      <c r="CJ114" s="945"/>
      <c r="CK114" s="975"/>
      <c r="CL114" s="976"/>
      <c r="CM114" s="946" t="s">
        <v>420</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111</v>
      </c>
      <c r="DH114" s="989"/>
      <c r="DI114" s="989"/>
      <c r="DJ114" s="989"/>
      <c r="DK114" s="990"/>
      <c r="DL114" s="991" t="s">
        <v>111</v>
      </c>
      <c r="DM114" s="989"/>
      <c r="DN114" s="989"/>
      <c r="DO114" s="989"/>
      <c r="DP114" s="990"/>
      <c r="DQ114" s="991" t="s">
        <v>111</v>
      </c>
      <c r="DR114" s="989"/>
      <c r="DS114" s="989"/>
      <c r="DT114" s="989"/>
      <c r="DU114" s="990"/>
      <c r="DV114" s="992" t="s">
        <v>111</v>
      </c>
      <c r="DW114" s="993"/>
      <c r="DX114" s="993"/>
      <c r="DY114" s="993"/>
      <c r="DZ114" s="994"/>
    </row>
    <row r="115" spans="1:130" s="199" customFormat="1" ht="26.25" customHeight="1">
      <c r="A115" s="984"/>
      <c r="B115" s="985"/>
      <c r="C115" s="980" t="s">
        <v>421</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153866</v>
      </c>
      <c r="AB115" s="964"/>
      <c r="AC115" s="964"/>
      <c r="AD115" s="964"/>
      <c r="AE115" s="965"/>
      <c r="AF115" s="966">
        <v>152894</v>
      </c>
      <c r="AG115" s="964"/>
      <c r="AH115" s="964"/>
      <c r="AI115" s="964"/>
      <c r="AJ115" s="965"/>
      <c r="AK115" s="966">
        <v>151975</v>
      </c>
      <c r="AL115" s="964"/>
      <c r="AM115" s="964"/>
      <c r="AN115" s="964"/>
      <c r="AO115" s="965"/>
      <c r="AP115" s="967">
        <v>1.9</v>
      </c>
      <c r="AQ115" s="968"/>
      <c r="AR115" s="968"/>
      <c r="AS115" s="968"/>
      <c r="AT115" s="969"/>
      <c r="AU115" s="930"/>
      <c r="AV115" s="931"/>
      <c r="AW115" s="931"/>
      <c r="AX115" s="931"/>
      <c r="AY115" s="931"/>
      <c r="AZ115" s="979" t="s">
        <v>422</v>
      </c>
      <c r="BA115" s="980"/>
      <c r="BB115" s="980"/>
      <c r="BC115" s="980"/>
      <c r="BD115" s="980"/>
      <c r="BE115" s="980"/>
      <c r="BF115" s="980"/>
      <c r="BG115" s="980"/>
      <c r="BH115" s="980"/>
      <c r="BI115" s="980"/>
      <c r="BJ115" s="980"/>
      <c r="BK115" s="980"/>
      <c r="BL115" s="980"/>
      <c r="BM115" s="980"/>
      <c r="BN115" s="980"/>
      <c r="BO115" s="980"/>
      <c r="BP115" s="981"/>
      <c r="BQ115" s="949">
        <v>563770</v>
      </c>
      <c r="BR115" s="950"/>
      <c r="BS115" s="950"/>
      <c r="BT115" s="950"/>
      <c r="BU115" s="950"/>
      <c r="BV115" s="950">
        <v>538250</v>
      </c>
      <c r="BW115" s="950"/>
      <c r="BX115" s="950"/>
      <c r="BY115" s="950"/>
      <c r="BZ115" s="950"/>
      <c r="CA115" s="950">
        <v>347360</v>
      </c>
      <c r="CB115" s="950"/>
      <c r="CC115" s="950"/>
      <c r="CD115" s="950"/>
      <c r="CE115" s="950"/>
      <c r="CF115" s="944">
        <v>4.4000000000000004</v>
      </c>
      <c r="CG115" s="945"/>
      <c r="CH115" s="945"/>
      <c r="CI115" s="945"/>
      <c r="CJ115" s="945"/>
      <c r="CK115" s="975"/>
      <c r="CL115" s="976"/>
      <c r="CM115" s="979" t="s">
        <v>423</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111</v>
      </c>
      <c r="DH115" s="989"/>
      <c r="DI115" s="989"/>
      <c r="DJ115" s="989"/>
      <c r="DK115" s="990"/>
      <c r="DL115" s="991" t="s">
        <v>111</v>
      </c>
      <c r="DM115" s="989"/>
      <c r="DN115" s="989"/>
      <c r="DO115" s="989"/>
      <c r="DP115" s="990"/>
      <c r="DQ115" s="991" t="s">
        <v>111</v>
      </c>
      <c r="DR115" s="989"/>
      <c r="DS115" s="989"/>
      <c r="DT115" s="989"/>
      <c r="DU115" s="990"/>
      <c r="DV115" s="992" t="s">
        <v>111</v>
      </c>
      <c r="DW115" s="993"/>
      <c r="DX115" s="993"/>
      <c r="DY115" s="993"/>
      <c r="DZ115" s="994"/>
    </row>
    <row r="116" spans="1:130" s="199" customFormat="1" ht="26.25" customHeight="1">
      <c r="A116" s="986"/>
      <c r="B116" s="987"/>
      <c r="C116" s="995" t="s">
        <v>424</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v>54</v>
      </c>
      <c r="AB116" s="989"/>
      <c r="AC116" s="989"/>
      <c r="AD116" s="989"/>
      <c r="AE116" s="990"/>
      <c r="AF116" s="991">
        <v>71</v>
      </c>
      <c r="AG116" s="989"/>
      <c r="AH116" s="989"/>
      <c r="AI116" s="989"/>
      <c r="AJ116" s="990"/>
      <c r="AK116" s="991">
        <v>82</v>
      </c>
      <c r="AL116" s="989"/>
      <c r="AM116" s="989"/>
      <c r="AN116" s="989"/>
      <c r="AO116" s="990"/>
      <c r="AP116" s="992">
        <v>0</v>
      </c>
      <c r="AQ116" s="993"/>
      <c r="AR116" s="993"/>
      <c r="AS116" s="993"/>
      <c r="AT116" s="994"/>
      <c r="AU116" s="930"/>
      <c r="AV116" s="931"/>
      <c r="AW116" s="931"/>
      <c r="AX116" s="931"/>
      <c r="AY116" s="931"/>
      <c r="AZ116" s="997" t="s">
        <v>425</v>
      </c>
      <c r="BA116" s="998"/>
      <c r="BB116" s="998"/>
      <c r="BC116" s="998"/>
      <c r="BD116" s="998"/>
      <c r="BE116" s="998"/>
      <c r="BF116" s="998"/>
      <c r="BG116" s="998"/>
      <c r="BH116" s="998"/>
      <c r="BI116" s="998"/>
      <c r="BJ116" s="998"/>
      <c r="BK116" s="998"/>
      <c r="BL116" s="998"/>
      <c r="BM116" s="998"/>
      <c r="BN116" s="998"/>
      <c r="BO116" s="998"/>
      <c r="BP116" s="999"/>
      <c r="BQ116" s="949" t="s">
        <v>111</v>
      </c>
      <c r="BR116" s="950"/>
      <c r="BS116" s="950"/>
      <c r="BT116" s="950"/>
      <c r="BU116" s="950"/>
      <c r="BV116" s="950" t="s">
        <v>111</v>
      </c>
      <c r="BW116" s="950"/>
      <c r="BX116" s="950"/>
      <c r="BY116" s="950"/>
      <c r="BZ116" s="950"/>
      <c r="CA116" s="950" t="s">
        <v>111</v>
      </c>
      <c r="CB116" s="950"/>
      <c r="CC116" s="950"/>
      <c r="CD116" s="950"/>
      <c r="CE116" s="950"/>
      <c r="CF116" s="944" t="s">
        <v>111</v>
      </c>
      <c r="CG116" s="945"/>
      <c r="CH116" s="945"/>
      <c r="CI116" s="945"/>
      <c r="CJ116" s="945"/>
      <c r="CK116" s="975"/>
      <c r="CL116" s="976"/>
      <c r="CM116" s="946" t="s">
        <v>426</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111</v>
      </c>
      <c r="DH116" s="989"/>
      <c r="DI116" s="989"/>
      <c r="DJ116" s="989"/>
      <c r="DK116" s="990"/>
      <c r="DL116" s="991" t="s">
        <v>111</v>
      </c>
      <c r="DM116" s="989"/>
      <c r="DN116" s="989"/>
      <c r="DO116" s="989"/>
      <c r="DP116" s="990"/>
      <c r="DQ116" s="991" t="s">
        <v>111</v>
      </c>
      <c r="DR116" s="989"/>
      <c r="DS116" s="989"/>
      <c r="DT116" s="989"/>
      <c r="DU116" s="990"/>
      <c r="DV116" s="992" t="s">
        <v>111</v>
      </c>
      <c r="DW116" s="993"/>
      <c r="DX116" s="993"/>
      <c r="DY116" s="993"/>
      <c r="DZ116" s="994"/>
    </row>
    <row r="117" spans="1:130" s="199" customFormat="1" ht="26.25" customHeight="1">
      <c r="A117" s="934" t="s">
        <v>168</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427</v>
      </c>
      <c r="Z117" s="916"/>
      <c r="AA117" s="1006">
        <v>2814573</v>
      </c>
      <c r="AB117" s="1007"/>
      <c r="AC117" s="1007"/>
      <c r="AD117" s="1007"/>
      <c r="AE117" s="1008"/>
      <c r="AF117" s="1009">
        <v>2786079</v>
      </c>
      <c r="AG117" s="1007"/>
      <c r="AH117" s="1007"/>
      <c r="AI117" s="1007"/>
      <c r="AJ117" s="1008"/>
      <c r="AK117" s="1009">
        <v>2699451</v>
      </c>
      <c r="AL117" s="1007"/>
      <c r="AM117" s="1007"/>
      <c r="AN117" s="1007"/>
      <c r="AO117" s="1008"/>
      <c r="AP117" s="1010"/>
      <c r="AQ117" s="1011"/>
      <c r="AR117" s="1011"/>
      <c r="AS117" s="1011"/>
      <c r="AT117" s="1012"/>
      <c r="AU117" s="930"/>
      <c r="AV117" s="931"/>
      <c r="AW117" s="931"/>
      <c r="AX117" s="931"/>
      <c r="AY117" s="931"/>
      <c r="AZ117" s="997" t="s">
        <v>428</v>
      </c>
      <c r="BA117" s="998"/>
      <c r="BB117" s="998"/>
      <c r="BC117" s="998"/>
      <c r="BD117" s="998"/>
      <c r="BE117" s="998"/>
      <c r="BF117" s="998"/>
      <c r="BG117" s="998"/>
      <c r="BH117" s="998"/>
      <c r="BI117" s="998"/>
      <c r="BJ117" s="998"/>
      <c r="BK117" s="998"/>
      <c r="BL117" s="998"/>
      <c r="BM117" s="998"/>
      <c r="BN117" s="998"/>
      <c r="BO117" s="998"/>
      <c r="BP117" s="999"/>
      <c r="BQ117" s="949" t="s">
        <v>111</v>
      </c>
      <c r="BR117" s="950"/>
      <c r="BS117" s="950"/>
      <c r="BT117" s="950"/>
      <c r="BU117" s="950"/>
      <c r="BV117" s="950" t="s">
        <v>111</v>
      </c>
      <c r="BW117" s="950"/>
      <c r="BX117" s="950"/>
      <c r="BY117" s="950"/>
      <c r="BZ117" s="950"/>
      <c r="CA117" s="950" t="s">
        <v>111</v>
      </c>
      <c r="CB117" s="950"/>
      <c r="CC117" s="950"/>
      <c r="CD117" s="950"/>
      <c r="CE117" s="950"/>
      <c r="CF117" s="944" t="s">
        <v>111</v>
      </c>
      <c r="CG117" s="945"/>
      <c r="CH117" s="945"/>
      <c r="CI117" s="945"/>
      <c r="CJ117" s="945"/>
      <c r="CK117" s="975"/>
      <c r="CL117" s="976"/>
      <c r="CM117" s="946" t="s">
        <v>429</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111</v>
      </c>
      <c r="DH117" s="989"/>
      <c r="DI117" s="989"/>
      <c r="DJ117" s="989"/>
      <c r="DK117" s="990"/>
      <c r="DL117" s="991" t="s">
        <v>111</v>
      </c>
      <c r="DM117" s="989"/>
      <c r="DN117" s="989"/>
      <c r="DO117" s="989"/>
      <c r="DP117" s="990"/>
      <c r="DQ117" s="991" t="s">
        <v>111</v>
      </c>
      <c r="DR117" s="989"/>
      <c r="DS117" s="989"/>
      <c r="DT117" s="989"/>
      <c r="DU117" s="990"/>
      <c r="DV117" s="992" t="s">
        <v>111</v>
      </c>
      <c r="DW117" s="993"/>
      <c r="DX117" s="993"/>
      <c r="DY117" s="993"/>
      <c r="DZ117" s="994"/>
    </row>
    <row r="118" spans="1:130" s="199" customFormat="1" ht="26.25" customHeight="1">
      <c r="A118" s="934" t="s">
        <v>403</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401</v>
      </c>
      <c r="AB118" s="915"/>
      <c r="AC118" s="915"/>
      <c r="AD118" s="915"/>
      <c r="AE118" s="916"/>
      <c r="AF118" s="914" t="s">
        <v>285</v>
      </c>
      <c r="AG118" s="915"/>
      <c r="AH118" s="915"/>
      <c r="AI118" s="915"/>
      <c r="AJ118" s="916"/>
      <c r="AK118" s="914" t="s">
        <v>284</v>
      </c>
      <c r="AL118" s="915"/>
      <c r="AM118" s="915"/>
      <c r="AN118" s="915"/>
      <c r="AO118" s="916"/>
      <c r="AP118" s="1001" t="s">
        <v>402</v>
      </c>
      <c r="AQ118" s="1002"/>
      <c r="AR118" s="1002"/>
      <c r="AS118" s="1002"/>
      <c r="AT118" s="1003"/>
      <c r="AU118" s="930"/>
      <c r="AV118" s="931"/>
      <c r="AW118" s="931"/>
      <c r="AX118" s="931"/>
      <c r="AY118" s="931"/>
      <c r="AZ118" s="1004" t="s">
        <v>430</v>
      </c>
      <c r="BA118" s="995"/>
      <c r="BB118" s="995"/>
      <c r="BC118" s="995"/>
      <c r="BD118" s="995"/>
      <c r="BE118" s="995"/>
      <c r="BF118" s="995"/>
      <c r="BG118" s="995"/>
      <c r="BH118" s="995"/>
      <c r="BI118" s="995"/>
      <c r="BJ118" s="995"/>
      <c r="BK118" s="995"/>
      <c r="BL118" s="995"/>
      <c r="BM118" s="995"/>
      <c r="BN118" s="995"/>
      <c r="BO118" s="995"/>
      <c r="BP118" s="996"/>
      <c r="BQ118" s="1027" t="s">
        <v>111</v>
      </c>
      <c r="BR118" s="1028"/>
      <c r="BS118" s="1028"/>
      <c r="BT118" s="1028"/>
      <c r="BU118" s="1028"/>
      <c r="BV118" s="1028" t="s">
        <v>111</v>
      </c>
      <c r="BW118" s="1028"/>
      <c r="BX118" s="1028"/>
      <c r="BY118" s="1028"/>
      <c r="BZ118" s="1028"/>
      <c r="CA118" s="1028" t="s">
        <v>111</v>
      </c>
      <c r="CB118" s="1028"/>
      <c r="CC118" s="1028"/>
      <c r="CD118" s="1028"/>
      <c r="CE118" s="1028"/>
      <c r="CF118" s="944" t="s">
        <v>111</v>
      </c>
      <c r="CG118" s="945"/>
      <c r="CH118" s="945"/>
      <c r="CI118" s="945"/>
      <c r="CJ118" s="945"/>
      <c r="CK118" s="975"/>
      <c r="CL118" s="976"/>
      <c r="CM118" s="946" t="s">
        <v>431</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111</v>
      </c>
      <c r="DH118" s="989"/>
      <c r="DI118" s="989"/>
      <c r="DJ118" s="989"/>
      <c r="DK118" s="990"/>
      <c r="DL118" s="991" t="s">
        <v>111</v>
      </c>
      <c r="DM118" s="989"/>
      <c r="DN118" s="989"/>
      <c r="DO118" s="989"/>
      <c r="DP118" s="990"/>
      <c r="DQ118" s="991" t="s">
        <v>111</v>
      </c>
      <c r="DR118" s="989"/>
      <c r="DS118" s="989"/>
      <c r="DT118" s="989"/>
      <c r="DU118" s="990"/>
      <c r="DV118" s="992" t="s">
        <v>111</v>
      </c>
      <c r="DW118" s="993"/>
      <c r="DX118" s="993"/>
      <c r="DY118" s="993"/>
      <c r="DZ118" s="994"/>
    </row>
    <row r="119" spans="1:130" s="199" customFormat="1" ht="26.25" customHeight="1">
      <c r="A119" s="1088" t="s">
        <v>406</v>
      </c>
      <c r="B119" s="974"/>
      <c r="C119" s="953" t="s">
        <v>407</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111</v>
      </c>
      <c r="AB119" s="922"/>
      <c r="AC119" s="922"/>
      <c r="AD119" s="922"/>
      <c r="AE119" s="923"/>
      <c r="AF119" s="924" t="s">
        <v>111</v>
      </c>
      <c r="AG119" s="922"/>
      <c r="AH119" s="922"/>
      <c r="AI119" s="922"/>
      <c r="AJ119" s="923"/>
      <c r="AK119" s="924" t="s">
        <v>111</v>
      </c>
      <c r="AL119" s="922"/>
      <c r="AM119" s="922"/>
      <c r="AN119" s="922"/>
      <c r="AO119" s="923"/>
      <c r="AP119" s="925" t="s">
        <v>111</v>
      </c>
      <c r="AQ119" s="926"/>
      <c r="AR119" s="926"/>
      <c r="AS119" s="926"/>
      <c r="AT119" s="927"/>
      <c r="AU119" s="932"/>
      <c r="AV119" s="933"/>
      <c r="AW119" s="933"/>
      <c r="AX119" s="933"/>
      <c r="AY119" s="933"/>
      <c r="AZ119" s="230" t="s">
        <v>168</v>
      </c>
      <c r="BA119" s="230"/>
      <c r="BB119" s="230"/>
      <c r="BC119" s="230"/>
      <c r="BD119" s="230"/>
      <c r="BE119" s="230"/>
      <c r="BF119" s="230"/>
      <c r="BG119" s="230"/>
      <c r="BH119" s="230"/>
      <c r="BI119" s="230"/>
      <c r="BJ119" s="230"/>
      <c r="BK119" s="230"/>
      <c r="BL119" s="230"/>
      <c r="BM119" s="230"/>
      <c r="BN119" s="230"/>
      <c r="BO119" s="1005" t="s">
        <v>432</v>
      </c>
      <c r="BP119" s="1036"/>
      <c r="BQ119" s="1027">
        <v>29353797</v>
      </c>
      <c r="BR119" s="1028"/>
      <c r="BS119" s="1028"/>
      <c r="BT119" s="1028"/>
      <c r="BU119" s="1028"/>
      <c r="BV119" s="1028">
        <v>30525139</v>
      </c>
      <c r="BW119" s="1028"/>
      <c r="BX119" s="1028"/>
      <c r="BY119" s="1028"/>
      <c r="BZ119" s="1028"/>
      <c r="CA119" s="1028">
        <v>30520422</v>
      </c>
      <c r="CB119" s="1028"/>
      <c r="CC119" s="1028"/>
      <c r="CD119" s="1028"/>
      <c r="CE119" s="1028"/>
      <c r="CF119" s="1029"/>
      <c r="CG119" s="1030"/>
      <c r="CH119" s="1030"/>
      <c r="CI119" s="1030"/>
      <c r="CJ119" s="1031"/>
      <c r="CK119" s="977"/>
      <c r="CL119" s="978"/>
      <c r="CM119" s="1032" t="s">
        <v>433</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t="s">
        <v>111</v>
      </c>
      <c r="DH119" s="1014"/>
      <c r="DI119" s="1014"/>
      <c r="DJ119" s="1014"/>
      <c r="DK119" s="1015"/>
      <c r="DL119" s="1013" t="s">
        <v>111</v>
      </c>
      <c r="DM119" s="1014"/>
      <c r="DN119" s="1014"/>
      <c r="DO119" s="1014"/>
      <c r="DP119" s="1015"/>
      <c r="DQ119" s="1013" t="s">
        <v>111</v>
      </c>
      <c r="DR119" s="1014"/>
      <c r="DS119" s="1014"/>
      <c r="DT119" s="1014"/>
      <c r="DU119" s="1015"/>
      <c r="DV119" s="1016" t="s">
        <v>111</v>
      </c>
      <c r="DW119" s="1017"/>
      <c r="DX119" s="1017"/>
      <c r="DY119" s="1017"/>
      <c r="DZ119" s="1018"/>
    </row>
    <row r="120" spans="1:130" s="199" customFormat="1" ht="26.25" customHeight="1">
      <c r="A120" s="1089"/>
      <c r="B120" s="976"/>
      <c r="C120" s="946" t="s">
        <v>410</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111</v>
      </c>
      <c r="AB120" s="989"/>
      <c r="AC120" s="989"/>
      <c r="AD120" s="989"/>
      <c r="AE120" s="990"/>
      <c r="AF120" s="991" t="s">
        <v>111</v>
      </c>
      <c r="AG120" s="989"/>
      <c r="AH120" s="989"/>
      <c r="AI120" s="989"/>
      <c r="AJ120" s="990"/>
      <c r="AK120" s="991" t="s">
        <v>111</v>
      </c>
      <c r="AL120" s="989"/>
      <c r="AM120" s="989"/>
      <c r="AN120" s="989"/>
      <c r="AO120" s="990"/>
      <c r="AP120" s="992" t="s">
        <v>111</v>
      </c>
      <c r="AQ120" s="993"/>
      <c r="AR120" s="993"/>
      <c r="AS120" s="993"/>
      <c r="AT120" s="994"/>
      <c r="AU120" s="1019" t="s">
        <v>434</v>
      </c>
      <c r="AV120" s="1020"/>
      <c r="AW120" s="1020"/>
      <c r="AX120" s="1020"/>
      <c r="AY120" s="1021"/>
      <c r="AZ120" s="970" t="s">
        <v>435</v>
      </c>
      <c r="BA120" s="919"/>
      <c r="BB120" s="919"/>
      <c r="BC120" s="919"/>
      <c r="BD120" s="919"/>
      <c r="BE120" s="919"/>
      <c r="BF120" s="919"/>
      <c r="BG120" s="919"/>
      <c r="BH120" s="919"/>
      <c r="BI120" s="919"/>
      <c r="BJ120" s="919"/>
      <c r="BK120" s="919"/>
      <c r="BL120" s="919"/>
      <c r="BM120" s="919"/>
      <c r="BN120" s="919"/>
      <c r="BO120" s="919"/>
      <c r="BP120" s="920"/>
      <c r="BQ120" s="956">
        <v>3224231</v>
      </c>
      <c r="BR120" s="957"/>
      <c r="BS120" s="957"/>
      <c r="BT120" s="957"/>
      <c r="BU120" s="957"/>
      <c r="BV120" s="957">
        <v>3048767</v>
      </c>
      <c r="BW120" s="957"/>
      <c r="BX120" s="957"/>
      <c r="BY120" s="957"/>
      <c r="BZ120" s="957"/>
      <c r="CA120" s="957">
        <v>2763038</v>
      </c>
      <c r="CB120" s="957"/>
      <c r="CC120" s="957"/>
      <c r="CD120" s="957"/>
      <c r="CE120" s="957"/>
      <c r="CF120" s="971">
        <v>35</v>
      </c>
      <c r="CG120" s="972"/>
      <c r="CH120" s="972"/>
      <c r="CI120" s="972"/>
      <c r="CJ120" s="972"/>
      <c r="CK120" s="1037" t="s">
        <v>436</v>
      </c>
      <c r="CL120" s="1038"/>
      <c r="CM120" s="1038"/>
      <c r="CN120" s="1038"/>
      <c r="CO120" s="1039"/>
      <c r="CP120" s="1045" t="s">
        <v>382</v>
      </c>
      <c r="CQ120" s="1046"/>
      <c r="CR120" s="1046"/>
      <c r="CS120" s="1046"/>
      <c r="CT120" s="1046"/>
      <c r="CU120" s="1046"/>
      <c r="CV120" s="1046"/>
      <c r="CW120" s="1046"/>
      <c r="CX120" s="1046"/>
      <c r="CY120" s="1046"/>
      <c r="CZ120" s="1046"/>
      <c r="DA120" s="1046"/>
      <c r="DB120" s="1046"/>
      <c r="DC120" s="1046"/>
      <c r="DD120" s="1046"/>
      <c r="DE120" s="1046"/>
      <c r="DF120" s="1047"/>
      <c r="DG120" s="956">
        <v>5376203</v>
      </c>
      <c r="DH120" s="957"/>
      <c r="DI120" s="957"/>
      <c r="DJ120" s="957"/>
      <c r="DK120" s="957"/>
      <c r="DL120" s="957">
        <v>5606932</v>
      </c>
      <c r="DM120" s="957"/>
      <c r="DN120" s="957"/>
      <c r="DO120" s="957"/>
      <c r="DP120" s="957"/>
      <c r="DQ120" s="957">
        <v>5757369</v>
      </c>
      <c r="DR120" s="957"/>
      <c r="DS120" s="957"/>
      <c r="DT120" s="957"/>
      <c r="DU120" s="957"/>
      <c r="DV120" s="958">
        <v>72.900000000000006</v>
      </c>
      <c r="DW120" s="958"/>
      <c r="DX120" s="958"/>
      <c r="DY120" s="958"/>
      <c r="DZ120" s="959"/>
    </row>
    <row r="121" spans="1:130" s="199" customFormat="1" ht="26.25" customHeight="1">
      <c r="A121" s="1089"/>
      <c r="B121" s="976"/>
      <c r="C121" s="997" t="s">
        <v>437</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v>146825</v>
      </c>
      <c r="AB121" s="989"/>
      <c r="AC121" s="989"/>
      <c r="AD121" s="989"/>
      <c r="AE121" s="990"/>
      <c r="AF121" s="991">
        <v>146825</v>
      </c>
      <c r="AG121" s="989"/>
      <c r="AH121" s="989"/>
      <c r="AI121" s="989"/>
      <c r="AJ121" s="990"/>
      <c r="AK121" s="991">
        <v>146825</v>
      </c>
      <c r="AL121" s="989"/>
      <c r="AM121" s="989"/>
      <c r="AN121" s="989"/>
      <c r="AO121" s="990"/>
      <c r="AP121" s="992">
        <v>1.9</v>
      </c>
      <c r="AQ121" s="993"/>
      <c r="AR121" s="993"/>
      <c r="AS121" s="993"/>
      <c r="AT121" s="994"/>
      <c r="AU121" s="1022"/>
      <c r="AV121" s="1023"/>
      <c r="AW121" s="1023"/>
      <c r="AX121" s="1023"/>
      <c r="AY121" s="1024"/>
      <c r="AZ121" s="979" t="s">
        <v>438</v>
      </c>
      <c r="BA121" s="980"/>
      <c r="BB121" s="980"/>
      <c r="BC121" s="980"/>
      <c r="BD121" s="980"/>
      <c r="BE121" s="980"/>
      <c r="BF121" s="980"/>
      <c r="BG121" s="980"/>
      <c r="BH121" s="980"/>
      <c r="BI121" s="980"/>
      <c r="BJ121" s="980"/>
      <c r="BK121" s="980"/>
      <c r="BL121" s="980"/>
      <c r="BM121" s="980"/>
      <c r="BN121" s="980"/>
      <c r="BO121" s="980"/>
      <c r="BP121" s="981"/>
      <c r="BQ121" s="949">
        <v>1494191</v>
      </c>
      <c r="BR121" s="950"/>
      <c r="BS121" s="950"/>
      <c r="BT121" s="950"/>
      <c r="BU121" s="950"/>
      <c r="BV121" s="950">
        <v>1357351</v>
      </c>
      <c r="BW121" s="950"/>
      <c r="BX121" s="950"/>
      <c r="BY121" s="950"/>
      <c r="BZ121" s="950"/>
      <c r="CA121" s="950">
        <v>1346224</v>
      </c>
      <c r="CB121" s="950"/>
      <c r="CC121" s="950"/>
      <c r="CD121" s="950"/>
      <c r="CE121" s="950"/>
      <c r="CF121" s="944">
        <v>17.100000000000001</v>
      </c>
      <c r="CG121" s="945"/>
      <c r="CH121" s="945"/>
      <c r="CI121" s="945"/>
      <c r="CJ121" s="945"/>
      <c r="CK121" s="1040"/>
      <c r="CL121" s="1041"/>
      <c r="CM121" s="1041"/>
      <c r="CN121" s="1041"/>
      <c r="CO121" s="1042"/>
      <c r="CP121" s="1050" t="s">
        <v>386</v>
      </c>
      <c r="CQ121" s="1051"/>
      <c r="CR121" s="1051"/>
      <c r="CS121" s="1051"/>
      <c r="CT121" s="1051"/>
      <c r="CU121" s="1051"/>
      <c r="CV121" s="1051"/>
      <c r="CW121" s="1051"/>
      <c r="CX121" s="1051"/>
      <c r="CY121" s="1051"/>
      <c r="CZ121" s="1051"/>
      <c r="DA121" s="1051"/>
      <c r="DB121" s="1051"/>
      <c r="DC121" s="1051"/>
      <c r="DD121" s="1051"/>
      <c r="DE121" s="1051"/>
      <c r="DF121" s="1052"/>
      <c r="DG121" s="949">
        <v>1485785</v>
      </c>
      <c r="DH121" s="950"/>
      <c r="DI121" s="950"/>
      <c r="DJ121" s="950"/>
      <c r="DK121" s="950"/>
      <c r="DL121" s="950">
        <v>1476449</v>
      </c>
      <c r="DM121" s="950"/>
      <c r="DN121" s="950"/>
      <c r="DO121" s="950"/>
      <c r="DP121" s="950"/>
      <c r="DQ121" s="950">
        <v>1510505</v>
      </c>
      <c r="DR121" s="950"/>
      <c r="DS121" s="950"/>
      <c r="DT121" s="950"/>
      <c r="DU121" s="950"/>
      <c r="DV121" s="951">
        <v>19.100000000000001</v>
      </c>
      <c r="DW121" s="951"/>
      <c r="DX121" s="951"/>
      <c r="DY121" s="951"/>
      <c r="DZ121" s="952"/>
    </row>
    <row r="122" spans="1:130" s="199" customFormat="1" ht="26.25" customHeight="1">
      <c r="A122" s="1089"/>
      <c r="B122" s="976"/>
      <c r="C122" s="946" t="s">
        <v>420</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111</v>
      </c>
      <c r="AB122" s="989"/>
      <c r="AC122" s="989"/>
      <c r="AD122" s="989"/>
      <c r="AE122" s="990"/>
      <c r="AF122" s="991" t="s">
        <v>111</v>
      </c>
      <c r="AG122" s="989"/>
      <c r="AH122" s="989"/>
      <c r="AI122" s="989"/>
      <c r="AJ122" s="990"/>
      <c r="AK122" s="991" t="s">
        <v>111</v>
      </c>
      <c r="AL122" s="989"/>
      <c r="AM122" s="989"/>
      <c r="AN122" s="989"/>
      <c r="AO122" s="990"/>
      <c r="AP122" s="992" t="s">
        <v>111</v>
      </c>
      <c r="AQ122" s="993"/>
      <c r="AR122" s="993"/>
      <c r="AS122" s="993"/>
      <c r="AT122" s="994"/>
      <c r="AU122" s="1022"/>
      <c r="AV122" s="1023"/>
      <c r="AW122" s="1023"/>
      <c r="AX122" s="1023"/>
      <c r="AY122" s="1024"/>
      <c r="AZ122" s="1004" t="s">
        <v>439</v>
      </c>
      <c r="BA122" s="995"/>
      <c r="BB122" s="995"/>
      <c r="BC122" s="995"/>
      <c r="BD122" s="995"/>
      <c r="BE122" s="995"/>
      <c r="BF122" s="995"/>
      <c r="BG122" s="995"/>
      <c r="BH122" s="995"/>
      <c r="BI122" s="995"/>
      <c r="BJ122" s="995"/>
      <c r="BK122" s="995"/>
      <c r="BL122" s="995"/>
      <c r="BM122" s="995"/>
      <c r="BN122" s="995"/>
      <c r="BO122" s="995"/>
      <c r="BP122" s="996"/>
      <c r="BQ122" s="1027">
        <v>16390662</v>
      </c>
      <c r="BR122" s="1028"/>
      <c r="BS122" s="1028"/>
      <c r="BT122" s="1028"/>
      <c r="BU122" s="1028"/>
      <c r="BV122" s="1028">
        <v>16558660</v>
      </c>
      <c r="BW122" s="1028"/>
      <c r="BX122" s="1028"/>
      <c r="BY122" s="1028"/>
      <c r="BZ122" s="1028"/>
      <c r="CA122" s="1028">
        <v>17329942</v>
      </c>
      <c r="CB122" s="1028"/>
      <c r="CC122" s="1028"/>
      <c r="CD122" s="1028"/>
      <c r="CE122" s="1028"/>
      <c r="CF122" s="1048">
        <v>219.5</v>
      </c>
      <c r="CG122" s="1049"/>
      <c r="CH122" s="1049"/>
      <c r="CI122" s="1049"/>
      <c r="CJ122" s="1049"/>
      <c r="CK122" s="1040"/>
      <c r="CL122" s="1041"/>
      <c r="CM122" s="1041"/>
      <c r="CN122" s="1041"/>
      <c r="CO122" s="1042"/>
      <c r="CP122" s="1050" t="s">
        <v>384</v>
      </c>
      <c r="CQ122" s="1051"/>
      <c r="CR122" s="1051"/>
      <c r="CS122" s="1051"/>
      <c r="CT122" s="1051"/>
      <c r="CU122" s="1051"/>
      <c r="CV122" s="1051"/>
      <c r="CW122" s="1051"/>
      <c r="CX122" s="1051"/>
      <c r="CY122" s="1051"/>
      <c r="CZ122" s="1051"/>
      <c r="DA122" s="1051"/>
      <c r="DB122" s="1051"/>
      <c r="DC122" s="1051"/>
      <c r="DD122" s="1051"/>
      <c r="DE122" s="1051"/>
      <c r="DF122" s="1052"/>
      <c r="DG122" s="949">
        <v>1045150</v>
      </c>
      <c r="DH122" s="950"/>
      <c r="DI122" s="950"/>
      <c r="DJ122" s="950"/>
      <c r="DK122" s="950"/>
      <c r="DL122" s="950">
        <v>1046720</v>
      </c>
      <c r="DM122" s="950"/>
      <c r="DN122" s="950"/>
      <c r="DO122" s="950"/>
      <c r="DP122" s="950"/>
      <c r="DQ122" s="950">
        <v>1085755</v>
      </c>
      <c r="DR122" s="950"/>
      <c r="DS122" s="950"/>
      <c r="DT122" s="950"/>
      <c r="DU122" s="950"/>
      <c r="DV122" s="951">
        <v>13.8</v>
      </c>
      <c r="DW122" s="951"/>
      <c r="DX122" s="951"/>
      <c r="DY122" s="951"/>
      <c r="DZ122" s="952"/>
    </row>
    <row r="123" spans="1:130" s="199" customFormat="1" ht="26.25" customHeight="1">
      <c r="A123" s="1089"/>
      <c r="B123" s="976"/>
      <c r="C123" s="946" t="s">
        <v>426</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111</v>
      </c>
      <c r="AB123" s="989"/>
      <c r="AC123" s="989"/>
      <c r="AD123" s="989"/>
      <c r="AE123" s="990"/>
      <c r="AF123" s="991" t="s">
        <v>111</v>
      </c>
      <c r="AG123" s="989"/>
      <c r="AH123" s="989"/>
      <c r="AI123" s="989"/>
      <c r="AJ123" s="990"/>
      <c r="AK123" s="991" t="s">
        <v>111</v>
      </c>
      <c r="AL123" s="989"/>
      <c r="AM123" s="989"/>
      <c r="AN123" s="989"/>
      <c r="AO123" s="990"/>
      <c r="AP123" s="992" t="s">
        <v>111</v>
      </c>
      <c r="AQ123" s="993"/>
      <c r="AR123" s="993"/>
      <c r="AS123" s="993"/>
      <c r="AT123" s="994"/>
      <c r="AU123" s="1025"/>
      <c r="AV123" s="1026"/>
      <c r="AW123" s="1026"/>
      <c r="AX123" s="1026"/>
      <c r="AY123" s="1026"/>
      <c r="AZ123" s="230" t="s">
        <v>168</v>
      </c>
      <c r="BA123" s="230"/>
      <c r="BB123" s="230"/>
      <c r="BC123" s="230"/>
      <c r="BD123" s="230"/>
      <c r="BE123" s="230"/>
      <c r="BF123" s="230"/>
      <c r="BG123" s="230"/>
      <c r="BH123" s="230"/>
      <c r="BI123" s="230"/>
      <c r="BJ123" s="230"/>
      <c r="BK123" s="230"/>
      <c r="BL123" s="230"/>
      <c r="BM123" s="230"/>
      <c r="BN123" s="230"/>
      <c r="BO123" s="1005" t="s">
        <v>440</v>
      </c>
      <c r="BP123" s="1036"/>
      <c r="BQ123" s="1095">
        <v>21109084</v>
      </c>
      <c r="BR123" s="1096"/>
      <c r="BS123" s="1096"/>
      <c r="BT123" s="1096"/>
      <c r="BU123" s="1096"/>
      <c r="BV123" s="1096">
        <v>20964778</v>
      </c>
      <c r="BW123" s="1096"/>
      <c r="BX123" s="1096"/>
      <c r="BY123" s="1096"/>
      <c r="BZ123" s="1096"/>
      <c r="CA123" s="1096">
        <v>21439204</v>
      </c>
      <c r="CB123" s="1096"/>
      <c r="CC123" s="1096"/>
      <c r="CD123" s="1096"/>
      <c r="CE123" s="1096"/>
      <c r="CF123" s="1029"/>
      <c r="CG123" s="1030"/>
      <c r="CH123" s="1030"/>
      <c r="CI123" s="1030"/>
      <c r="CJ123" s="1031"/>
      <c r="CK123" s="1040"/>
      <c r="CL123" s="1041"/>
      <c r="CM123" s="1041"/>
      <c r="CN123" s="1041"/>
      <c r="CO123" s="1042"/>
      <c r="CP123" s="1050" t="s">
        <v>380</v>
      </c>
      <c r="CQ123" s="1051"/>
      <c r="CR123" s="1051"/>
      <c r="CS123" s="1051"/>
      <c r="CT123" s="1051"/>
      <c r="CU123" s="1051"/>
      <c r="CV123" s="1051"/>
      <c r="CW123" s="1051"/>
      <c r="CX123" s="1051"/>
      <c r="CY123" s="1051"/>
      <c r="CZ123" s="1051"/>
      <c r="DA123" s="1051"/>
      <c r="DB123" s="1051"/>
      <c r="DC123" s="1051"/>
      <c r="DD123" s="1051"/>
      <c r="DE123" s="1051"/>
      <c r="DF123" s="1052"/>
      <c r="DG123" s="988">
        <v>1030540</v>
      </c>
      <c r="DH123" s="989"/>
      <c r="DI123" s="989"/>
      <c r="DJ123" s="989"/>
      <c r="DK123" s="990"/>
      <c r="DL123" s="991">
        <v>758878</v>
      </c>
      <c r="DM123" s="989"/>
      <c r="DN123" s="989"/>
      <c r="DO123" s="989"/>
      <c r="DP123" s="990"/>
      <c r="DQ123" s="991">
        <v>428667</v>
      </c>
      <c r="DR123" s="989"/>
      <c r="DS123" s="989"/>
      <c r="DT123" s="989"/>
      <c r="DU123" s="990"/>
      <c r="DV123" s="992">
        <v>5.4</v>
      </c>
      <c r="DW123" s="993"/>
      <c r="DX123" s="993"/>
      <c r="DY123" s="993"/>
      <c r="DZ123" s="994"/>
    </row>
    <row r="124" spans="1:130" s="199" customFormat="1" ht="26.25" customHeight="1" thickBot="1">
      <c r="A124" s="1089"/>
      <c r="B124" s="976"/>
      <c r="C124" s="946" t="s">
        <v>429</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111</v>
      </c>
      <c r="AB124" s="989"/>
      <c r="AC124" s="989"/>
      <c r="AD124" s="989"/>
      <c r="AE124" s="990"/>
      <c r="AF124" s="991" t="s">
        <v>111</v>
      </c>
      <c r="AG124" s="989"/>
      <c r="AH124" s="989"/>
      <c r="AI124" s="989"/>
      <c r="AJ124" s="990"/>
      <c r="AK124" s="991" t="s">
        <v>111</v>
      </c>
      <c r="AL124" s="989"/>
      <c r="AM124" s="989"/>
      <c r="AN124" s="989"/>
      <c r="AO124" s="990"/>
      <c r="AP124" s="992" t="s">
        <v>111</v>
      </c>
      <c r="AQ124" s="993"/>
      <c r="AR124" s="993"/>
      <c r="AS124" s="993"/>
      <c r="AT124" s="994"/>
      <c r="AU124" s="1091" t="s">
        <v>441</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v>104.2</v>
      </c>
      <c r="BR124" s="1058"/>
      <c r="BS124" s="1058"/>
      <c r="BT124" s="1058"/>
      <c r="BU124" s="1058"/>
      <c r="BV124" s="1058">
        <v>119</v>
      </c>
      <c r="BW124" s="1058"/>
      <c r="BX124" s="1058"/>
      <c r="BY124" s="1058"/>
      <c r="BZ124" s="1058"/>
      <c r="CA124" s="1058">
        <v>115</v>
      </c>
      <c r="CB124" s="1058"/>
      <c r="CC124" s="1058"/>
      <c r="CD124" s="1058"/>
      <c r="CE124" s="1058"/>
      <c r="CF124" s="1059"/>
      <c r="CG124" s="1060"/>
      <c r="CH124" s="1060"/>
      <c r="CI124" s="1060"/>
      <c r="CJ124" s="1061"/>
      <c r="CK124" s="1043"/>
      <c r="CL124" s="1043"/>
      <c r="CM124" s="1043"/>
      <c r="CN124" s="1043"/>
      <c r="CO124" s="1044"/>
      <c r="CP124" s="1050" t="s">
        <v>442</v>
      </c>
      <c r="CQ124" s="1051"/>
      <c r="CR124" s="1051"/>
      <c r="CS124" s="1051"/>
      <c r="CT124" s="1051"/>
      <c r="CU124" s="1051"/>
      <c r="CV124" s="1051"/>
      <c r="CW124" s="1051"/>
      <c r="CX124" s="1051"/>
      <c r="CY124" s="1051"/>
      <c r="CZ124" s="1051"/>
      <c r="DA124" s="1051"/>
      <c r="DB124" s="1051"/>
      <c r="DC124" s="1051"/>
      <c r="DD124" s="1051"/>
      <c r="DE124" s="1051"/>
      <c r="DF124" s="1052"/>
      <c r="DG124" s="1035">
        <v>206720</v>
      </c>
      <c r="DH124" s="1014"/>
      <c r="DI124" s="1014"/>
      <c r="DJ124" s="1014"/>
      <c r="DK124" s="1015"/>
      <c r="DL124" s="1013">
        <v>185966</v>
      </c>
      <c r="DM124" s="1014"/>
      <c r="DN124" s="1014"/>
      <c r="DO124" s="1014"/>
      <c r="DP124" s="1015"/>
      <c r="DQ124" s="1013">
        <v>176217</v>
      </c>
      <c r="DR124" s="1014"/>
      <c r="DS124" s="1014"/>
      <c r="DT124" s="1014"/>
      <c r="DU124" s="1015"/>
      <c r="DV124" s="1016">
        <v>2.2000000000000002</v>
      </c>
      <c r="DW124" s="1017"/>
      <c r="DX124" s="1017"/>
      <c r="DY124" s="1017"/>
      <c r="DZ124" s="1018"/>
    </row>
    <row r="125" spans="1:130" s="199" customFormat="1" ht="26.25" customHeight="1">
      <c r="A125" s="1089"/>
      <c r="B125" s="976"/>
      <c r="C125" s="946" t="s">
        <v>431</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111</v>
      </c>
      <c r="AB125" s="989"/>
      <c r="AC125" s="989"/>
      <c r="AD125" s="989"/>
      <c r="AE125" s="990"/>
      <c r="AF125" s="991" t="s">
        <v>111</v>
      </c>
      <c r="AG125" s="989"/>
      <c r="AH125" s="989"/>
      <c r="AI125" s="989"/>
      <c r="AJ125" s="990"/>
      <c r="AK125" s="991" t="s">
        <v>111</v>
      </c>
      <c r="AL125" s="989"/>
      <c r="AM125" s="989"/>
      <c r="AN125" s="989"/>
      <c r="AO125" s="990"/>
      <c r="AP125" s="992" t="s">
        <v>111</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443</v>
      </c>
      <c r="CL125" s="1038"/>
      <c r="CM125" s="1038"/>
      <c r="CN125" s="1038"/>
      <c r="CO125" s="1039"/>
      <c r="CP125" s="970" t="s">
        <v>444</v>
      </c>
      <c r="CQ125" s="919"/>
      <c r="CR125" s="919"/>
      <c r="CS125" s="919"/>
      <c r="CT125" s="919"/>
      <c r="CU125" s="919"/>
      <c r="CV125" s="919"/>
      <c r="CW125" s="919"/>
      <c r="CX125" s="919"/>
      <c r="CY125" s="919"/>
      <c r="CZ125" s="919"/>
      <c r="DA125" s="919"/>
      <c r="DB125" s="919"/>
      <c r="DC125" s="919"/>
      <c r="DD125" s="919"/>
      <c r="DE125" s="919"/>
      <c r="DF125" s="920"/>
      <c r="DG125" s="956" t="s">
        <v>111</v>
      </c>
      <c r="DH125" s="957"/>
      <c r="DI125" s="957"/>
      <c r="DJ125" s="957"/>
      <c r="DK125" s="957"/>
      <c r="DL125" s="957" t="s">
        <v>111</v>
      </c>
      <c r="DM125" s="957"/>
      <c r="DN125" s="957"/>
      <c r="DO125" s="957"/>
      <c r="DP125" s="957"/>
      <c r="DQ125" s="957" t="s">
        <v>111</v>
      </c>
      <c r="DR125" s="957"/>
      <c r="DS125" s="957"/>
      <c r="DT125" s="957"/>
      <c r="DU125" s="957"/>
      <c r="DV125" s="958" t="s">
        <v>111</v>
      </c>
      <c r="DW125" s="958"/>
      <c r="DX125" s="958"/>
      <c r="DY125" s="958"/>
      <c r="DZ125" s="959"/>
    </row>
    <row r="126" spans="1:130" s="199" customFormat="1" ht="26.25" customHeight="1" thickBot="1">
      <c r="A126" s="1089"/>
      <c r="B126" s="976"/>
      <c r="C126" s="946" t="s">
        <v>433</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111</v>
      </c>
      <c r="AB126" s="989"/>
      <c r="AC126" s="989"/>
      <c r="AD126" s="989"/>
      <c r="AE126" s="990"/>
      <c r="AF126" s="991" t="s">
        <v>111</v>
      </c>
      <c r="AG126" s="989"/>
      <c r="AH126" s="989"/>
      <c r="AI126" s="989"/>
      <c r="AJ126" s="990"/>
      <c r="AK126" s="991" t="s">
        <v>111</v>
      </c>
      <c r="AL126" s="989"/>
      <c r="AM126" s="989"/>
      <c r="AN126" s="989"/>
      <c r="AO126" s="990"/>
      <c r="AP126" s="992" t="s">
        <v>111</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445</v>
      </c>
      <c r="CQ126" s="980"/>
      <c r="CR126" s="980"/>
      <c r="CS126" s="980"/>
      <c r="CT126" s="980"/>
      <c r="CU126" s="980"/>
      <c r="CV126" s="980"/>
      <c r="CW126" s="980"/>
      <c r="CX126" s="980"/>
      <c r="CY126" s="980"/>
      <c r="CZ126" s="980"/>
      <c r="DA126" s="980"/>
      <c r="DB126" s="980"/>
      <c r="DC126" s="980"/>
      <c r="DD126" s="980"/>
      <c r="DE126" s="980"/>
      <c r="DF126" s="981"/>
      <c r="DG126" s="949">
        <v>563770</v>
      </c>
      <c r="DH126" s="950"/>
      <c r="DI126" s="950"/>
      <c r="DJ126" s="950"/>
      <c r="DK126" s="950"/>
      <c r="DL126" s="950">
        <v>538250</v>
      </c>
      <c r="DM126" s="950"/>
      <c r="DN126" s="950"/>
      <c r="DO126" s="950"/>
      <c r="DP126" s="950"/>
      <c r="DQ126" s="950">
        <v>274013</v>
      </c>
      <c r="DR126" s="950"/>
      <c r="DS126" s="950"/>
      <c r="DT126" s="950"/>
      <c r="DU126" s="950"/>
      <c r="DV126" s="951">
        <v>3.5</v>
      </c>
      <c r="DW126" s="951"/>
      <c r="DX126" s="951"/>
      <c r="DY126" s="951"/>
      <c r="DZ126" s="952"/>
    </row>
    <row r="127" spans="1:130" s="199" customFormat="1" ht="26.25" customHeight="1">
      <c r="A127" s="1090"/>
      <c r="B127" s="978"/>
      <c r="C127" s="1032" t="s">
        <v>446</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v>7041</v>
      </c>
      <c r="AB127" s="989"/>
      <c r="AC127" s="989"/>
      <c r="AD127" s="989"/>
      <c r="AE127" s="990"/>
      <c r="AF127" s="991">
        <v>6069</v>
      </c>
      <c r="AG127" s="989"/>
      <c r="AH127" s="989"/>
      <c r="AI127" s="989"/>
      <c r="AJ127" s="990"/>
      <c r="AK127" s="991">
        <v>5150</v>
      </c>
      <c r="AL127" s="989"/>
      <c r="AM127" s="989"/>
      <c r="AN127" s="989"/>
      <c r="AO127" s="990"/>
      <c r="AP127" s="992">
        <v>0.1</v>
      </c>
      <c r="AQ127" s="993"/>
      <c r="AR127" s="993"/>
      <c r="AS127" s="993"/>
      <c r="AT127" s="994"/>
      <c r="AU127" s="235"/>
      <c r="AV127" s="235"/>
      <c r="AW127" s="235"/>
      <c r="AX127" s="1062" t="s">
        <v>447</v>
      </c>
      <c r="AY127" s="1063"/>
      <c r="AZ127" s="1063"/>
      <c r="BA127" s="1063"/>
      <c r="BB127" s="1063"/>
      <c r="BC127" s="1063"/>
      <c r="BD127" s="1063"/>
      <c r="BE127" s="1064"/>
      <c r="BF127" s="1065" t="s">
        <v>448</v>
      </c>
      <c r="BG127" s="1063"/>
      <c r="BH127" s="1063"/>
      <c r="BI127" s="1063"/>
      <c r="BJ127" s="1063"/>
      <c r="BK127" s="1063"/>
      <c r="BL127" s="1064"/>
      <c r="BM127" s="1065" t="s">
        <v>449</v>
      </c>
      <c r="BN127" s="1063"/>
      <c r="BO127" s="1063"/>
      <c r="BP127" s="1063"/>
      <c r="BQ127" s="1063"/>
      <c r="BR127" s="1063"/>
      <c r="BS127" s="1064"/>
      <c r="BT127" s="1065" t="s">
        <v>450</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451</v>
      </c>
      <c r="CQ127" s="980"/>
      <c r="CR127" s="980"/>
      <c r="CS127" s="980"/>
      <c r="CT127" s="980"/>
      <c r="CU127" s="980"/>
      <c r="CV127" s="980"/>
      <c r="CW127" s="980"/>
      <c r="CX127" s="980"/>
      <c r="CY127" s="980"/>
      <c r="CZ127" s="980"/>
      <c r="DA127" s="980"/>
      <c r="DB127" s="980"/>
      <c r="DC127" s="980"/>
      <c r="DD127" s="980"/>
      <c r="DE127" s="980"/>
      <c r="DF127" s="981"/>
      <c r="DG127" s="949" t="s">
        <v>111</v>
      </c>
      <c r="DH127" s="950"/>
      <c r="DI127" s="950"/>
      <c r="DJ127" s="950"/>
      <c r="DK127" s="950"/>
      <c r="DL127" s="950" t="s">
        <v>111</v>
      </c>
      <c r="DM127" s="950"/>
      <c r="DN127" s="950"/>
      <c r="DO127" s="950"/>
      <c r="DP127" s="950"/>
      <c r="DQ127" s="950" t="s">
        <v>111</v>
      </c>
      <c r="DR127" s="950"/>
      <c r="DS127" s="950"/>
      <c r="DT127" s="950"/>
      <c r="DU127" s="950"/>
      <c r="DV127" s="951" t="s">
        <v>111</v>
      </c>
      <c r="DW127" s="951"/>
      <c r="DX127" s="951"/>
      <c r="DY127" s="951"/>
      <c r="DZ127" s="952"/>
    </row>
    <row r="128" spans="1:130" s="199" customFormat="1" ht="26.25" customHeight="1" thickBot="1">
      <c r="A128" s="1073" t="s">
        <v>452</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453</v>
      </c>
      <c r="X128" s="1075"/>
      <c r="Y128" s="1075"/>
      <c r="Z128" s="1076"/>
      <c r="AA128" s="1077">
        <v>161083</v>
      </c>
      <c r="AB128" s="1078"/>
      <c r="AC128" s="1078"/>
      <c r="AD128" s="1078"/>
      <c r="AE128" s="1079"/>
      <c r="AF128" s="1080">
        <v>155492</v>
      </c>
      <c r="AG128" s="1078"/>
      <c r="AH128" s="1078"/>
      <c r="AI128" s="1078"/>
      <c r="AJ128" s="1079"/>
      <c r="AK128" s="1080">
        <v>148701</v>
      </c>
      <c r="AL128" s="1078"/>
      <c r="AM128" s="1078"/>
      <c r="AN128" s="1078"/>
      <c r="AO128" s="1079"/>
      <c r="AP128" s="1081"/>
      <c r="AQ128" s="1082"/>
      <c r="AR128" s="1082"/>
      <c r="AS128" s="1082"/>
      <c r="AT128" s="1083"/>
      <c r="AU128" s="235"/>
      <c r="AV128" s="235"/>
      <c r="AW128" s="235"/>
      <c r="AX128" s="918" t="s">
        <v>454</v>
      </c>
      <c r="AY128" s="919"/>
      <c r="AZ128" s="919"/>
      <c r="BA128" s="919"/>
      <c r="BB128" s="919"/>
      <c r="BC128" s="919"/>
      <c r="BD128" s="919"/>
      <c r="BE128" s="920"/>
      <c r="BF128" s="1084" t="s">
        <v>111</v>
      </c>
      <c r="BG128" s="1085"/>
      <c r="BH128" s="1085"/>
      <c r="BI128" s="1085"/>
      <c r="BJ128" s="1085"/>
      <c r="BK128" s="1085"/>
      <c r="BL128" s="1086"/>
      <c r="BM128" s="1084">
        <v>13.43</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455</v>
      </c>
      <c r="CQ128" s="1067"/>
      <c r="CR128" s="1067"/>
      <c r="CS128" s="1067"/>
      <c r="CT128" s="1067"/>
      <c r="CU128" s="1067"/>
      <c r="CV128" s="1067"/>
      <c r="CW128" s="1067"/>
      <c r="CX128" s="1067"/>
      <c r="CY128" s="1067"/>
      <c r="CZ128" s="1067"/>
      <c r="DA128" s="1067"/>
      <c r="DB128" s="1067"/>
      <c r="DC128" s="1067"/>
      <c r="DD128" s="1067"/>
      <c r="DE128" s="1067"/>
      <c r="DF128" s="1068"/>
      <c r="DG128" s="1069" t="s">
        <v>111</v>
      </c>
      <c r="DH128" s="1070"/>
      <c r="DI128" s="1070"/>
      <c r="DJ128" s="1070"/>
      <c r="DK128" s="1070"/>
      <c r="DL128" s="1070" t="s">
        <v>111</v>
      </c>
      <c r="DM128" s="1070"/>
      <c r="DN128" s="1070"/>
      <c r="DO128" s="1070"/>
      <c r="DP128" s="1070"/>
      <c r="DQ128" s="1070">
        <v>73347</v>
      </c>
      <c r="DR128" s="1070"/>
      <c r="DS128" s="1070"/>
      <c r="DT128" s="1070"/>
      <c r="DU128" s="1070"/>
      <c r="DV128" s="1071">
        <v>0.9</v>
      </c>
      <c r="DW128" s="1071"/>
      <c r="DX128" s="1071"/>
      <c r="DY128" s="1071"/>
      <c r="DZ128" s="1072"/>
    </row>
    <row r="129" spans="1:131" s="199" customFormat="1" ht="26.25" customHeight="1">
      <c r="A129" s="960" t="s">
        <v>92</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456</v>
      </c>
      <c r="X129" s="1104"/>
      <c r="Y129" s="1104"/>
      <c r="Z129" s="1105"/>
      <c r="AA129" s="988">
        <v>9527863</v>
      </c>
      <c r="AB129" s="989"/>
      <c r="AC129" s="989"/>
      <c r="AD129" s="989"/>
      <c r="AE129" s="990"/>
      <c r="AF129" s="991">
        <v>9628362</v>
      </c>
      <c r="AG129" s="989"/>
      <c r="AH129" s="989"/>
      <c r="AI129" s="989"/>
      <c r="AJ129" s="990"/>
      <c r="AK129" s="991">
        <v>9476984</v>
      </c>
      <c r="AL129" s="989"/>
      <c r="AM129" s="989"/>
      <c r="AN129" s="989"/>
      <c r="AO129" s="990"/>
      <c r="AP129" s="1106"/>
      <c r="AQ129" s="1107"/>
      <c r="AR129" s="1107"/>
      <c r="AS129" s="1107"/>
      <c r="AT129" s="1108"/>
      <c r="AU129" s="237"/>
      <c r="AV129" s="237"/>
      <c r="AW129" s="237"/>
      <c r="AX129" s="1097" t="s">
        <v>457</v>
      </c>
      <c r="AY129" s="980"/>
      <c r="AZ129" s="980"/>
      <c r="BA129" s="980"/>
      <c r="BB129" s="980"/>
      <c r="BC129" s="980"/>
      <c r="BD129" s="980"/>
      <c r="BE129" s="981"/>
      <c r="BF129" s="1098" t="s">
        <v>111</v>
      </c>
      <c r="BG129" s="1099"/>
      <c r="BH129" s="1099"/>
      <c r="BI129" s="1099"/>
      <c r="BJ129" s="1099"/>
      <c r="BK129" s="1099"/>
      <c r="BL129" s="1100"/>
      <c r="BM129" s="1098">
        <v>18.43</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960" t="s">
        <v>458</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459</v>
      </c>
      <c r="X130" s="1104"/>
      <c r="Y130" s="1104"/>
      <c r="Z130" s="1105"/>
      <c r="AA130" s="988">
        <v>1622656</v>
      </c>
      <c r="AB130" s="989"/>
      <c r="AC130" s="989"/>
      <c r="AD130" s="989"/>
      <c r="AE130" s="990"/>
      <c r="AF130" s="991">
        <v>1599113</v>
      </c>
      <c r="AG130" s="989"/>
      <c r="AH130" s="989"/>
      <c r="AI130" s="989"/>
      <c r="AJ130" s="990"/>
      <c r="AK130" s="991">
        <v>1582846</v>
      </c>
      <c r="AL130" s="989"/>
      <c r="AM130" s="989"/>
      <c r="AN130" s="989"/>
      <c r="AO130" s="990"/>
      <c r="AP130" s="1106"/>
      <c r="AQ130" s="1107"/>
      <c r="AR130" s="1107"/>
      <c r="AS130" s="1107"/>
      <c r="AT130" s="1108"/>
      <c r="AU130" s="237"/>
      <c r="AV130" s="237"/>
      <c r="AW130" s="237"/>
      <c r="AX130" s="1097" t="s">
        <v>460</v>
      </c>
      <c r="AY130" s="980"/>
      <c r="AZ130" s="980"/>
      <c r="BA130" s="980"/>
      <c r="BB130" s="980"/>
      <c r="BC130" s="980"/>
      <c r="BD130" s="980"/>
      <c r="BE130" s="981"/>
      <c r="BF130" s="1134">
        <v>12.7</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461</v>
      </c>
      <c r="X131" s="1142"/>
      <c r="Y131" s="1142"/>
      <c r="Z131" s="1143"/>
      <c r="AA131" s="1035">
        <v>7905207</v>
      </c>
      <c r="AB131" s="1014"/>
      <c r="AC131" s="1014"/>
      <c r="AD131" s="1014"/>
      <c r="AE131" s="1015"/>
      <c r="AF131" s="1013">
        <v>8029249</v>
      </c>
      <c r="AG131" s="1014"/>
      <c r="AH131" s="1014"/>
      <c r="AI131" s="1014"/>
      <c r="AJ131" s="1015"/>
      <c r="AK131" s="1013">
        <v>7894138</v>
      </c>
      <c r="AL131" s="1014"/>
      <c r="AM131" s="1014"/>
      <c r="AN131" s="1014"/>
      <c r="AO131" s="1015"/>
      <c r="AP131" s="1144"/>
      <c r="AQ131" s="1145"/>
      <c r="AR131" s="1145"/>
      <c r="AS131" s="1145"/>
      <c r="AT131" s="1146"/>
      <c r="AU131" s="237"/>
      <c r="AV131" s="237"/>
      <c r="AW131" s="237"/>
      <c r="AX131" s="1116" t="s">
        <v>462</v>
      </c>
      <c r="AY131" s="1067"/>
      <c r="AZ131" s="1067"/>
      <c r="BA131" s="1067"/>
      <c r="BB131" s="1067"/>
      <c r="BC131" s="1067"/>
      <c r="BD131" s="1067"/>
      <c r="BE131" s="1068"/>
      <c r="BF131" s="1117">
        <v>115</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1123" t="s">
        <v>463</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464</v>
      </c>
      <c r="W132" s="1127"/>
      <c r="X132" s="1127"/>
      <c r="Y132" s="1127"/>
      <c r="Z132" s="1128"/>
      <c r="AA132" s="1129">
        <v>13.039936839999999</v>
      </c>
      <c r="AB132" s="1130"/>
      <c r="AC132" s="1130"/>
      <c r="AD132" s="1130"/>
      <c r="AE132" s="1131"/>
      <c r="AF132" s="1132">
        <v>12.84645675</v>
      </c>
      <c r="AG132" s="1130"/>
      <c r="AH132" s="1130"/>
      <c r="AI132" s="1130"/>
      <c r="AJ132" s="1131"/>
      <c r="AK132" s="1132">
        <v>12.26104737</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465</v>
      </c>
      <c r="W133" s="1110"/>
      <c r="X133" s="1110"/>
      <c r="Y133" s="1110"/>
      <c r="Z133" s="1111"/>
      <c r="AA133" s="1112">
        <v>14.3</v>
      </c>
      <c r="AB133" s="1113"/>
      <c r="AC133" s="1113"/>
      <c r="AD133" s="1113"/>
      <c r="AE133" s="1114"/>
      <c r="AF133" s="1112">
        <v>13.3</v>
      </c>
      <c r="AG133" s="1113"/>
      <c r="AH133" s="1113"/>
      <c r="AI133" s="1113"/>
      <c r="AJ133" s="1114"/>
      <c r="AK133" s="1112">
        <v>12.7</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election activeCell="M52" sqref="M52"/>
    </sheetView>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55" zoomScaleNormal="55"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466</v>
      </c>
      <c r="B5" s="248"/>
      <c r="C5" s="248"/>
      <c r="D5" s="248"/>
      <c r="E5" s="248"/>
      <c r="F5" s="248"/>
      <c r="G5" s="248"/>
      <c r="H5" s="248"/>
      <c r="I5" s="248"/>
      <c r="J5" s="248"/>
      <c r="K5" s="248"/>
      <c r="L5" s="248"/>
      <c r="M5" s="248"/>
      <c r="N5" s="248"/>
      <c r="O5" s="249"/>
    </row>
    <row r="6" spans="1:16">
      <c r="A6" s="250"/>
      <c r="B6" s="246"/>
      <c r="C6" s="246"/>
      <c r="D6" s="246"/>
      <c r="E6" s="246"/>
      <c r="F6" s="246"/>
      <c r="G6" s="251" t="s">
        <v>467</v>
      </c>
      <c r="H6" s="251"/>
      <c r="I6" s="251"/>
      <c r="J6" s="251"/>
      <c r="K6" s="246"/>
      <c r="L6" s="246"/>
      <c r="M6" s="246"/>
      <c r="N6" s="246"/>
    </row>
    <row r="7" spans="1:16">
      <c r="A7" s="250"/>
      <c r="B7" s="246"/>
      <c r="C7" s="246"/>
      <c r="D7" s="246"/>
      <c r="E7" s="246"/>
      <c r="F7" s="246"/>
      <c r="G7" s="253"/>
      <c r="H7" s="254"/>
      <c r="I7" s="254"/>
      <c r="J7" s="255"/>
      <c r="K7" s="1150" t="s">
        <v>468</v>
      </c>
      <c r="L7" s="256"/>
      <c r="M7" s="257" t="s">
        <v>469</v>
      </c>
      <c r="N7" s="258"/>
    </row>
    <row r="8" spans="1:16">
      <c r="A8" s="250"/>
      <c r="B8" s="246"/>
      <c r="C8" s="246"/>
      <c r="D8" s="246"/>
      <c r="E8" s="246"/>
      <c r="F8" s="246"/>
      <c r="G8" s="259"/>
      <c r="H8" s="260"/>
      <c r="I8" s="260"/>
      <c r="J8" s="261"/>
      <c r="K8" s="1151"/>
      <c r="L8" s="262" t="s">
        <v>470</v>
      </c>
      <c r="M8" s="263" t="s">
        <v>471</v>
      </c>
      <c r="N8" s="264" t="s">
        <v>472</v>
      </c>
    </row>
    <row r="9" spans="1:16">
      <c r="A9" s="250"/>
      <c r="B9" s="246"/>
      <c r="C9" s="246"/>
      <c r="D9" s="246"/>
      <c r="E9" s="246"/>
      <c r="F9" s="246"/>
      <c r="G9" s="1152" t="s">
        <v>473</v>
      </c>
      <c r="H9" s="1153"/>
      <c r="I9" s="1153"/>
      <c r="J9" s="1154"/>
      <c r="K9" s="265">
        <v>1906336</v>
      </c>
      <c r="L9" s="266">
        <v>69909</v>
      </c>
      <c r="M9" s="267">
        <v>55845</v>
      </c>
      <c r="N9" s="268">
        <v>25.2</v>
      </c>
    </row>
    <row r="10" spans="1:16">
      <c r="A10" s="250"/>
      <c r="B10" s="246"/>
      <c r="C10" s="246"/>
      <c r="D10" s="246"/>
      <c r="E10" s="246"/>
      <c r="F10" s="246"/>
      <c r="G10" s="1152" t="s">
        <v>474</v>
      </c>
      <c r="H10" s="1153"/>
      <c r="I10" s="1153"/>
      <c r="J10" s="1154"/>
      <c r="K10" s="269">
        <v>355767</v>
      </c>
      <c r="L10" s="270">
        <v>13047</v>
      </c>
      <c r="M10" s="271">
        <v>5607</v>
      </c>
      <c r="N10" s="272">
        <v>132.69999999999999</v>
      </c>
    </row>
    <row r="11" spans="1:16" ht="13.5" customHeight="1">
      <c r="A11" s="250"/>
      <c r="B11" s="246"/>
      <c r="C11" s="246"/>
      <c r="D11" s="246"/>
      <c r="E11" s="246"/>
      <c r="F11" s="246"/>
      <c r="G11" s="1152" t="s">
        <v>475</v>
      </c>
      <c r="H11" s="1153"/>
      <c r="I11" s="1153"/>
      <c r="J11" s="1154"/>
      <c r="K11" s="269">
        <v>471508</v>
      </c>
      <c r="L11" s="270">
        <v>17291</v>
      </c>
      <c r="M11" s="271">
        <v>8384</v>
      </c>
      <c r="N11" s="272">
        <v>106.2</v>
      </c>
    </row>
    <row r="12" spans="1:16" ht="13.5" customHeight="1">
      <c r="A12" s="250"/>
      <c r="B12" s="246"/>
      <c r="C12" s="246"/>
      <c r="D12" s="246"/>
      <c r="E12" s="246"/>
      <c r="F12" s="246"/>
      <c r="G12" s="1152" t="s">
        <v>476</v>
      </c>
      <c r="H12" s="1153"/>
      <c r="I12" s="1153"/>
      <c r="J12" s="1154"/>
      <c r="K12" s="269" t="s">
        <v>477</v>
      </c>
      <c r="L12" s="270" t="s">
        <v>477</v>
      </c>
      <c r="M12" s="271">
        <v>147</v>
      </c>
      <c r="N12" s="272" t="s">
        <v>477</v>
      </c>
    </row>
    <row r="13" spans="1:16" ht="13.5" customHeight="1">
      <c r="A13" s="250"/>
      <c r="B13" s="246"/>
      <c r="C13" s="246"/>
      <c r="D13" s="246"/>
      <c r="E13" s="246"/>
      <c r="F13" s="246"/>
      <c r="G13" s="1152" t="s">
        <v>478</v>
      </c>
      <c r="H13" s="1153"/>
      <c r="I13" s="1153"/>
      <c r="J13" s="1154"/>
      <c r="K13" s="269" t="s">
        <v>477</v>
      </c>
      <c r="L13" s="270" t="s">
        <v>477</v>
      </c>
      <c r="M13" s="271">
        <v>6</v>
      </c>
      <c r="N13" s="272" t="s">
        <v>477</v>
      </c>
    </row>
    <row r="14" spans="1:16" ht="13.5" customHeight="1">
      <c r="A14" s="250"/>
      <c r="B14" s="246"/>
      <c r="C14" s="246"/>
      <c r="D14" s="246"/>
      <c r="E14" s="246"/>
      <c r="F14" s="246"/>
      <c r="G14" s="1152" t="s">
        <v>479</v>
      </c>
      <c r="H14" s="1153"/>
      <c r="I14" s="1153"/>
      <c r="J14" s="1154"/>
      <c r="K14" s="269">
        <v>91819</v>
      </c>
      <c r="L14" s="270">
        <v>3367</v>
      </c>
      <c r="M14" s="271">
        <v>2653</v>
      </c>
      <c r="N14" s="272">
        <v>26.9</v>
      </c>
    </row>
    <row r="15" spans="1:16" ht="13.5" customHeight="1">
      <c r="A15" s="250"/>
      <c r="B15" s="246"/>
      <c r="C15" s="246"/>
      <c r="D15" s="246"/>
      <c r="E15" s="246"/>
      <c r="F15" s="246"/>
      <c r="G15" s="1152" t="s">
        <v>480</v>
      </c>
      <c r="H15" s="1153"/>
      <c r="I15" s="1153"/>
      <c r="J15" s="1154"/>
      <c r="K15" s="269">
        <v>106821</v>
      </c>
      <c r="L15" s="270">
        <v>3917</v>
      </c>
      <c r="M15" s="271">
        <v>1240</v>
      </c>
      <c r="N15" s="272">
        <v>215.9</v>
      </c>
    </row>
    <row r="16" spans="1:16">
      <c r="A16" s="250"/>
      <c r="B16" s="246"/>
      <c r="C16" s="246"/>
      <c r="D16" s="246"/>
      <c r="E16" s="246"/>
      <c r="F16" s="246"/>
      <c r="G16" s="1155" t="s">
        <v>481</v>
      </c>
      <c r="H16" s="1156"/>
      <c r="I16" s="1156"/>
      <c r="J16" s="1157"/>
      <c r="K16" s="270">
        <v>-194195</v>
      </c>
      <c r="L16" s="270">
        <v>-7121</v>
      </c>
      <c r="M16" s="271">
        <v>-5294</v>
      </c>
      <c r="N16" s="272">
        <v>34.5</v>
      </c>
    </row>
    <row r="17" spans="1:16">
      <c r="A17" s="250"/>
      <c r="B17" s="246"/>
      <c r="C17" s="246"/>
      <c r="D17" s="246"/>
      <c r="E17" s="246"/>
      <c r="F17" s="246"/>
      <c r="G17" s="1155" t="s">
        <v>168</v>
      </c>
      <c r="H17" s="1156"/>
      <c r="I17" s="1156"/>
      <c r="J17" s="1157"/>
      <c r="K17" s="270">
        <v>2738056</v>
      </c>
      <c r="L17" s="270">
        <v>100409</v>
      </c>
      <c r="M17" s="271">
        <v>68586</v>
      </c>
      <c r="N17" s="272">
        <v>46.4</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482</v>
      </c>
      <c r="H19" s="246"/>
      <c r="I19" s="246"/>
      <c r="J19" s="246"/>
      <c r="K19" s="246"/>
      <c r="L19" s="246"/>
      <c r="M19" s="246"/>
      <c r="N19" s="246"/>
    </row>
    <row r="20" spans="1:16">
      <c r="A20" s="250"/>
      <c r="B20" s="246"/>
      <c r="C20" s="246"/>
      <c r="D20" s="246"/>
      <c r="E20" s="246"/>
      <c r="F20" s="246"/>
      <c r="G20" s="274"/>
      <c r="H20" s="275"/>
      <c r="I20" s="275"/>
      <c r="J20" s="276"/>
      <c r="K20" s="277" t="s">
        <v>483</v>
      </c>
      <c r="L20" s="278" t="s">
        <v>484</v>
      </c>
      <c r="M20" s="279" t="s">
        <v>485</v>
      </c>
      <c r="N20" s="280"/>
    </row>
    <row r="21" spans="1:16" s="286" customFormat="1">
      <c r="A21" s="281"/>
      <c r="B21" s="251"/>
      <c r="C21" s="251"/>
      <c r="D21" s="251"/>
      <c r="E21" s="251"/>
      <c r="F21" s="251"/>
      <c r="G21" s="1147" t="s">
        <v>486</v>
      </c>
      <c r="H21" s="1148"/>
      <c r="I21" s="1148"/>
      <c r="J21" s="1149"/>
      <c r="K21" s="282">
        <v>8.18</v>
      </c>
      <c r="L21" s="283">
        <v>6.42</v>
      </c>
      <c r="M21" s="284">
        <v>1.76</v>
      </c>
      <c r="N21" s="251"/>
      <c r="O21" s="285"/>
      <c r="P21" s="281"/>
    </row>
    <row r="22" spans="1:16" s="286" customFormat="1">
      <c r="A22" s="281"/>
      <c r="B22" s="251"/>
      <c r="C22" s="251"/>
      <c r="D22" s="251"/>
      <c r="E22" s="251"/>
      <c r="F22" s="251"/>
      <c r="G22" s="1147" t="s">
        <v>487</v>
      </c>
      <c r="H22" s="1148"/>
      <c r="I22" s="1148"/>
      <c r="J22" s="1149"/>
      <c r="K22" s="287">
        <v>98.1</v>
      </c>
      <c r="L22" s="288">
        <v>97.3</v>
      </c>
      <c r="M22" s="289">
        <v>0.8</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488</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489</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490</v>
      </c>
      <c r="H29" s="251"/>
      <c r="I29" s="251"/>
      <c r="J29" s="251"/>
      <c r="K29" s="246"/>
      <c r="L29" s="246"/>
      <c r="M29" s="246"/>
      <c r="N29" s="246"/>
      <c r="O29" s="295"/>
    </row>
    <row r="30" spans="1:16">
      <c r="A30" s="250"/>
      <c r="B30" s="246"/>
      <c r="C30" s="246"/>
      <c r="D30" s="246"/>
      <c r="E30" s="246"/>
      <c r="F30" s="246"/>
      <c r="G30" s="253"/>
      <c r="H30" s="254"/>
      <c r="I30" s="254"/>
      <c r="J30" s="255"/>
      <c r="K30" s="1150" t="s">
        <v>468</v>
      </c>
      <c r="L30" s="256"/>
      <c r="M30" s="257" t="s">
        <v>469</v>
      </c>
      <c r="N30" s="258"/>
    </row>
    <row r="31" spans="1:16">
      <c r="A31" s="250"/>
      <c r="B31" s="246"/>
      <c r="C31" s="246"/>
      <c r="D31" s="246"/>
      <c r="E31" s="246"/>
      <c r="F31" s="246"/>
      <c r="G31" s="259"/>
      <c r="H31" s="260"/>
      <c r="I31" s="260"/>
      <c r="J31" s="261"/>
      <c r="K31" s="1151"/>
      <c r="L31" s="262" t="s">
        <v>470</v>
      </c>
      <c r="M31" s="263" t="s">
        <v>471</v>
      </c>
      <c r="N31" s="264" t="s">
        <v>472</v>
      </c>
    </row>
    <row r="32" spans="1:16" ht="27" customHeight="1">
      <c r="A32" s="250"/>
      <c r="B32" s="246"/>
      <c r="C32" s="246"/>
      <c r="D32" s="246"/>
      <c r="E32" s="246"/>
      <c r="F32" s="246"/>
      <c r="G32" s="1163" t="s">
        <v>491</v>
      </c>
      <c r="H32" s="1164"/>
      <c r="I32" s="1164"/>
      <c r="J32" s="1165"/>
      <c r="K32" s="296">
        <v>1921525</v>
      </c>
      <c r="L32" s="296">
        <v>70466</v>
      </c>
      <c r="M32" s="297">
        <v>31128</v>
      </c>
      <c r="N32" s="298">
        <v>126.4</v>
      </c>
    </row>
    <row r="33" spans="1:16" ht="13.5" customHeight="1">
      <c r="A33" s="250"/>
      <c r="B33" s="246"/>
      <c r="C33" s="246"/>
      <c r="D33" s="246"/>
      <c r="E33" s="246"/>
      <c r="F33" s="246"/>
      <c r="G33" s="1163" t="s">
        <v>492</v>
      </c>
      <c r="H33" s="1164"/>
      <c r="I33" s="1164"/>
      <c r="J33" s="1165"/>
      <c r="K33" s="296" t="s">
        <v>477</v>
      </c>
      <c r="L33" s="296" t="s">
        <v>477</v>
      </c>
      <c r="M33" s="297" t="s">
        <v>477</v>
      </c>
      <c r="N33" s="298" t="s">
        <v>477</v>
      </c>
    </row>
    <row r="34" spans="1:16" ht="27" customHeight="1">
      <c r="A34" s="250"/>
      <c r="B34" s="246"/>
      <c r="C34" s="246"/>
      <c r="D34" s="246"/>
      <c r="E34" s="246"/>
      <c r="F34" s="246"/>
      <c r="G34" s="1163" t="s">
        <v>493</v>
      </c>
      <c r="H34" s="1164"/>
      <c r="I34" s="1164"/>
      <c r="J34" s="1165"/>
      <c r="K34" s="296" t="s">
        <v>477</v>
      </c>
      <c r="L34" s="296" t="s">
        <v>477</v>
      </c>
      <c r="M34" s="297" t="s">
        <v>477</v>
      </c>
      <c r="N34" s="298" t="s">
        <v>477</v>
      </c>
    </row>
    <row r="35" spans="1:16" ht="27" customHeight="1">
      <c r="A35" s="250"/>
      <c r="B35" s="246"/>
      <c r="C35" s="246"/>
      <c r="D35" s="246"/>
      <c r="E35" s="246"/>
      <c r="F35" s="246"/>
      <c r="G35" s="1163" t="s">
        <v>494</v>
      </c>
      <c r="H35" s="1164"/>
      <c r="I35" s="1164"/>
      <c r="J35" s="1165"/>
      <c r="K35" s="296">
        <v>614979</v>
      </c>
      <c r="L35" s="296">
        <v>22552</v>
      </c>
      <c r="M35" s="297">
        <v>9784</v>
      </c>
      <c r="N35" s="298">
        <v>130.5</v>
      </c>
    </row>
    <row r="36" spans="1:16" ht="27" customHeight="1">
      <c r="A36" s="250"/>
      <c r="B36" s="246"/>
      <c r="C36" s="246"/>
      <c r="D36" s="246"/>
      <c r="E36" s="246"/>
      <c r="F36" s="246"/>
      <c r="G36" s="1163" t="s">
        <v>495</v>
      </c>
      <c r="H36" s="1164"/>
      <c r="I36" s="1164"/>
      <c r="J36" s="1165"/>
      <c r="K36" s="296">
        <v>10890</v>
      </c>
      <c r="L36" s="296">
        <v>399</v>
      </c>
      <c r="M36" s="297">
        <v>2611</v>
      </c>
      <c r="N36" s="298">
        <v>-84.7</v>
      </c>
    </row>
    <row r="37" spans="1:16" ht="13.5" customHeight="1">
      <c r="A37" s="250"/>
      <c r="B37" s="246"/>
      <c r="C37" s="246"/>
      <c r="D37" s="246"/>
      <c r="E37" s="246"/>
      <c r="F37" s="246"/>
      <c r="G37" s="1163" t="s">
        <v>496</v>
      </c>
      <c r="H37" s="1164"/>
      <c r="I37" s="1164"/>
      <c r="J37" s="1165"/>
      <c r="K37" s="296">
        <v>151975</v>
      </c>
      <c r="L37" s="296">
        <v>5573</v>
      </c>
      <c r="M37" s="297">
        <v>1177</v>
      </c>
      <c r="N37" s="298">
        <v>373.5</v>
      </c>
    </row>
    <row r="38" spans="1:16" ht="27" customHeight="1">
      <c r="A38" s="250"/>
      <c r="B38" s="246"/>
      <c r="C38" s="246"/>
      <c r="D38" s="246"/>
      <c r="E38" s="246"/>
      <c r="F38" s="246"/>
      <c r="G38" s="1166" t="s">
        <v>497</v>
      </c>
      <c r="H38" s="1167"/>
      <c r="I38" s="1167"/>
      <c r="J38" s="1168"/>
      <c r="K38" s="299">
        <v>82</v>
      </c>
      <c r="L38" s="299">
        <v>3</v>
      </c>
      <c r="M38" s="300">
        <v>1</v>
      </c>
      <c r="N38" s="301">
        <v>200</v>
      </c>
      <c r="O38" s="295"/>
    </row>
    <row r="39" spans="1:16">
      <c r="A39" s="250"/>
      <c r="B39" s="246"/>
      <c r="C39" s="246"/>
      <c r="D39" s="246"/>
      <c r="E39" s="246"/>
      <c r="F39" s="246"/>
      <c r="G39" s="1166" t="s">
        <v>498</v>
      </c>
      <c r="H39" s="1167"/>
      <c r="I39" s="1167"/>
      <c r="J39" s="1168"/>
      <c r="K39" s="302">
        <v>-148701</v>
      </c>
      <c r="L39" s="302">
        <v>-5453</v>
      </c>
      <c r="M39" s="303">
        <v>-3247</v>
      </c>
      <c r="N39" s="304">
        <v>67.900000000000006</v>
      </c>
      <c r="O39" s="295"/>
    </row>
    <row r="40" spans="1:16" ht="27" customHeight="1">
      <c r="A40" s="250"/>
      <c r="B40" s="246"/>
      <c r="C40" s="246"/>
      <c r="D40" s="246"/>
      <c r="E40" s="246"/>
      <c r="F40" s="246"/>
      <c r="G40" s="1163" t="s">
        <v>499</v>
      </c>
      <c r="H40" s="1164"/>
      <c r="I40" s="1164"/>
      <c r="J40" s="1165"/>
      <c r="K40" s="302">
        <v>-1582846</v>
      </c>
      <c r="L40" s="302">
        <v>-58046</v>
      </c>
      <c r="M40" s="303">
        <v>-28558</v>
      </c>
      <c r="N40" s="304">
        <v>103.3</v>
      </c>
      <c r="O40" s="295"/>
    </row>
    <row r="41" spans="1:16">
      <c r="A41" s="250"/>
      <c r="B41" s="246"/>
      <c r="C41" s="246"/>
      <c r="D41" s="246"/>
      <c r="E41" s="246"/>
      <c r="F41" s="246"/>
      <c r="G41" s="1169" t="s">
        <v>279</v>
      </c>
      <c r="H41" s="1170"/>
      <c r="I41" s="1170"/>
      <c r="J41" s="1171"/>
      <c r="K41" s="296">
        <v>967904</v>
      </c>
      <c r="L41" s="302">
        <v>35495</v>
      </c>
      <c r="M41" s="303">
        <v>12895</v>
      </c>
      <c r="N41" s="304">
        <v>175.3</v>
      </c>
      <c r="O41" s="295"/>
    </row>
    <row r="42" spans="1:16">
      <c r="A42" s="250"/>
      <c r="B42" s="246"/>
      <c r="C42" s="246"/>
      <c r="D42" s="246"/>
      <c r="E42" s="246"/>
      <c r="F42" s="246"/>
      <c r="G42" s="305" t="s">
        <v>500</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501</v>
      </c>
      <c r="B47" s="246"/>
      <c r="C47" s="246"/>
      <c r="D47" s="246"/>
      <c r="E47" s="246"/>
      <c r="F47" s="246"/>
      <c r="G47" s="246"/>
      <c r="H47" s="246"/>
      <c r="I47" s="246"/>
      <c r="J47" s="246"/>
      <c r="K47" s="246"/>
      <c r="L47" s="246"/>
      <c r="M47" s="246"/>
      <c r="N47" s="246"/>
    </row>
    <row r="48" spans="1:16">
      <c r="A48" s="250"/>
      <c r="B48" s="246"/>
      <c r="C48" s="246"/>
      <c r="D48" s="246"/>
      <c r="E48" s="246"/>
      <c r="F48" s="246"/>
      <c r="G48" s="310" t="s">
        <v>502</v>
      </c>
      <c r="H48" s="310"/>
      <c r="I48" s="310"/>
      <c r="J48" s="310"/>
      <c r="K48" s="310"/>
      <c r="L48" s="310"/>
      <c r="M48" s="311"/>
      <c r="N48" s="310"/>
    </row>
    <row r="49" spans="1:14" ht="13.5" customHeight="1">
      <c r="A49" s="250"/>
      <c r="B49" s="246"/>
      <c r="C49" s="246"/>
      <c r="D49" s="246"/>
      <c r="E49" s="246"/>
      <c r="F49" s="246"/>
      <c r="G49" s="312"/>
      <c r="H49" s="313"/>
      <c r="I49" s="1158" t="s">
        <v>468</v>
      </c>
      <c r="J49" s="1160" t="s">
        <v>503</v>
      </c>
      <c r="K49" s="1161"/>
      <c r="L49" s="1161"/>
      <c r="M49" s="1161"/>
      <c r="N49" s="1162"/>
    </row>
    <row r="50" spans="1:14">
      <c r="A50" s="250"/>
      <c r="B50" s="246"/>
      <c r="C50" s="246"/>
      <c r="D50" s="246"/>
      <c r="E50" s="246"/>
      <c r="F50" s="246"/>
      <c r="G50" s="314"/>
      <c r="H50" s="315"/>
      <c r="I50" s="1159"/>
      <c r="J50" s="316" t="s">
        <v>504</v>
      </c>
      <c r="K50" s="317" t="s">
        <v>505</v>
      </c>
      <c r="L50" s="318" t="s">
        <v>506</v>
      </c>
      <c r="M50" s="319" t="s">
        <v>507</v>
      </c>
      <c r="N50" s="320" t="s">
        <v>508</v>
      </c>
    </row>
    <row r="51" spans="1:14">
      <c r="A51" s="250"/>
      <c r="B51" s="246"/>
      <c r="C51" s="246"/>
      <c r="D51" s="246"/>
      <c r="E51" s="246"/>
      <c r="F51" s="246"/>
      <c r="G51" s="312" t="s">
        <v>509</v>
      </c>
      <c r="H51" s="313"/>
      <c r="I51" s="321">
        <v>1891411</v>
      </c>
      <c r="J51" s="322">
        <v>68413</v>
      </c>
      <c r="K51" s="323">
        <v>-45.8</v>
      </c>
      <c r="L51" s="324">
        <v>80577</v>
      </c>
      <c r="M51" s="325">
        <v>-2.1</v>
      </c>
      <c r="N51" s="326">
        <v>-43.7</v>
      </c>
    </row>
    <row r="52" spans="1:14">
      <c r="A52" s="250"/>
      <c r="B52" s="246"/>
      <c r="C52" s="246"/>
      <c r="D52" s="246"/>
      <c r="E52" s="246"/>
      <c r="F52" s="246"/>
      <c r="G52" s="327"/>
      <c r="H52" s="328" t="s">
        <v>510</v>
      </c>
      <c r="I52" s="329">
        <v>846320</v>
      </c>
      <c r="J52" s="330">
        <v>30612</v>
      </c>
      <c r="K52" s="331">
        <v>-16.100000000000001</v>
      </c>
      <c r="L52" s="332">
        <v>36629</v>
      </c>
      <c r="M52" s="333">
        <v>-11.7</v>
      </c>
      <c r="N52" s="334">
        <v>-4.4000000000000004</v>
      </c>
    </row>
    <row r="53" spans="1:14">
      <c r="A53" s="250"/>
      <c r="B53" s="246"/>
      <c r="C53" s="246"/>
      <c r="D53" s="246"/>
      <c r="E53" s="246"/>
      <c r="F53" s="246"/>
      <c r="G53" s="312" t="s">
        <v>511</v>
      </c>
      <c r="H53" s="313"/>
      <c r="I53" s="321">
        <v>2887699</v>
      </c>
      <c r="J53" s="322">
        <v>104317</v>
      </c>
      <c r="K53" s="323">
        <v>52.5</v>
      </c>
      <c r="L53" s="324">
        <v>92698</v>
      </c>
      <c r="M53" s="325">
        <v>15</v>
      </c>
      <c r="N53" s="326">
        <v>37.5</v>
      </c>
    </row>
    <row r="54" spans="1:14">
      <c r="A54" s="250"/>
      <c r="B54" s="246"/>
      <c r="C54" s="246"/>
      <c r="D54" s="246"/>
      <c r="E54" s="246"/>
      <c r="F54" s="246"/>
      <c r="G54" s="327"/>
      <c r="H54" s="328" t="s">
        <v>510</v>
      </c>
      <c r="I54" s="329">
        <v>948075</v>
      </c>
      <c r="J54" s="330">
        <v>34249</v>
      </c>
      <c r="K54" s="331">
        <v>11.9</v>
      </c>
      <c r="L54" s="332">
        <v>45144</v>
      </c>
      <c r="M54" s="333">
        <v>23.2</v>
      </c>
      <c r="N54" s="334">
        <v>-11.3</v>
      </c>
    </row>
    <row r="55" spans="1:14">
      <c r="A55" s="250"/>
      <c r="B55" s="246"/>
      <c r="C55" s="246"/>
      <c r="D55" s="246"/>
      <c r="E55" s="246"/>
      <c r="F55" s="246"/>
      <c r="G55" s="312" t="s">
        <v>512</v>
      </c>
      <c r="H55" s="313"/>
      <c r="I55" s="321">
        <v>2278931</v>
      </c>
      <c r="J55" s="322">
        <v>82391</v>
      </c>
      <c r="K55" s="323">
        <v>-21</v>
      </c>
      <c r="L55" s="324">
        <v>78556</v>
      </c>
      <c r="M55" s="325">
        <v>-15.3</v>
      </c>
      <c r="N55" s="326">
        <v>-5.7</v>
      </c>
    </row>
    <row r="56" spans="1:14">
      <c r="A56" s="250"/>
      <c r="B56" s="246"/>
      <c r="C56" s="246"/>
      <c r="D56" s="246"/>
      <c r="E56" s="246"/>
      <c r="F56" s="246"/>
      <c r="G56" s="327"/>
      <c r="H56" s="328" t="s">
        <v>510</v>
      </c>
      <c r="I56" s="329">
        <v>1116035</v>
      </c>
      <c r="J56" s="330">
        <v>40348</v>
      </c>
      <c r="K56" s="331">
        <v>17.8</v>
      </c>
      <c r="L56" s="332">
        <v>40810</v>
      </c>
      <c r="M56" s="333">
        <v>-9.6</v>
      </c>
      <c r="N56" s="334">
        <v>27.4</v>
      </c>
    </row>
    <row r="57" spans="1:14">
      <c r="A57" s="250"/>
      <c r="B57" s="246"/>
      <c r="C57" s="246"/>
      <c r="D57" s="246"/>
      <c r="E57" s="246"/>
      <c r="F57" s="246"/>
      <c r="G57" s="312" t="s">
        <v>513</v>
      </c>
      <c r="H57" s="313"/>
      <c r="I57" s="321">
        <v>3919573</v>
      </c>
      <c r="J57" s="322">
        <v>142930</v>
      </c>
      <c r="K57" s="323">
        <v>73.5</v>
      </c>
      <c r="L57" s="324">
        <v>87924</v>
      </c>
      <c r="M57" s="325">
        <v>11.9</v>
      </c>
      <c r="N57" s="326">
        <v>61.6</v>
      </c>
    </row>
    <row r="58" spans="1:14">
      <c r="A58" s="250"/>
      <c r="B58" s="246"/>
      <c r="C58" s="246"/>
      <c r="D58" s="246"/>
      <c r="E58" s="246"/>
      <c r="F58" s="246"/>
      <c r="G58" s="327"/>
      <c r="H58" s="328" t="s">
        <v>510</v>
      </c>
      <c r="I58" s="329">
        <v>1073888</v>
      </c>
      <c r="J58" s="330">
        <v>39160</v>
      </c>
      <c r="K58" s="331">
        <v>-2.9</v>
      </c>
      <c r="L58" s="332">
        <v>43482</v>
      </c>
      <c r="M58" s="333">
        <v>6.5</v>
      </c>
      <c r="N58" s="334">
        <v>-9.4</v>
      </c>
    </row>
    <row r="59" spans="1:14">
      <c r="A59" s="250"/>
      <c r="B59" s="246"/>
      <c r="C59" s="246"/>
      <c r="D59" s="246"/>
      <c r="E59" s="246"/>
      <c r="F59" s="246"/>
      <c r="G59" s="312" t="s">
        <v>514</v>
      </c>
      <c r="H59" s="313"/>
      <c r="I59" s="321">
        <v>3375309</v>
      </c>
      <c r="J59" s="322">
        <v>123778</v>
      </c>
      <c r="K59" s="323">
        <v>-13.4</v>
      </c>
      <c r="L59" s="324">
        <v>47738</v>
      </c>
      <c r="M59" s="325">
        <v>-45.7</v>
      </c>
      <c r="N59" s="326">
        <v>32.299999999999997</v>
      </c>
    </row>
    <row r="60" spans="1:14">
      <c r="A60" s="250"/>
      <c r="B60" s="246"/>
      <c r="C60" s="246"/>
      <c r="D60" s="246"/>
      <c r="E60" s="246"/>
      <c r="F60" s="246"/>
      <c r="G60" s="327"/>
      <c r="H60" s="328" t="s">
        <v>510</v>
      </c>
      <c r="I60" s="335">
        <v>1757196</v>
      </c>
      <c r="J60" s="330">
        <v>64439</v>
      </c>
      <c r="K60" s="331">
        <v>64.599999999999994</v>
      </c>
      <c r="L60" s="332">
        <v>24937</v>
      </c>
      <c r="M60" s="333">
        <v>-42.6</v>
      </c>
      <c r="N60" s="334">
        <v>107.2</v>
      </c>
    </row>
    <row r="61" spans="1:14">
      <c r="A61" s="250"/>
      <c r="B61" s="246"/>
      <c r="C61" s="246"/>
      <c r="D61" s="246"/>
      <c r="E61" s="246"/>
      <c r="F61" s="246"/>
      <c r="G61" s="312" t="s">
        <v>515</v>
      </c>
      <c r="H61" s="336"/>
      <c r="I61" s="337">
        <v>2870585</v>
      </c>
      <c r="J61" s="338">
        <v>104366</v>
      </c>
      <c r="K61" s="339">
        <v>9.1999999999999993</v>
      </c>
      <c r="L61" s="340">
        <v>77499</v>
      </c>
      <c r="M61" s="341">
        <v>-7.2</v>
      </c>
      <c r="N61" s="326">
        <v>16.399999999999999</v>
      </c>
    </row>
    <row r="62" spans="1:14">
      <c r="A62" s="250"/>
      <c r="B62" s="246"/>
      <c r="C62" s="246"/>
      <c r="D62" s="246"/>
      <c r="E62" s="246"/>
      <c r="F62" s="246"/>
      <c r="G62" s="327"/>
      <c r="H62" s="328" t="s">
        <v>510</v>
      </c>
      <c r="I62" s="329">
        <v>1148303</v>
      </c>
      <c r="J62" s="330">
        <v>41762</v>
      </c>
      <c r="K62" s="331">
        <v>15.1</v>
      </c>
      <c r="L62" s="332">
        <v>38200</v>
      </c>
      <c r="M62" s="333">
        <v>-6.8</v>
      </c>
      <c r="N62" s="334">
        <v>21.9</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election activeCell="Q86" sqref="Q86"/>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55" zoomScaleNormal="55" zoomScaleSheetLayoutView="55" workbookViewId="0">
      <selection activeCell="AC94" sqref="AC94"/>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election activeCell="J48" sqref="J48"/>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517</v>
      </c>
      <c r="G46" s="8" t="s">
        <v>518</v>
      </c>
      <c r="H46" s="8" t="s">
        <v>519</v>
      </c>
      <c r="I46" s="8" t="s">
        <v>520</v>
      </c>
      <c r="J46" s="9" t="s">
        <v>521</v>
      </c>
    </row>
    <row r="47" spans="2:10" ht="57.75" customHeight="1">
      <c r="B47" s="10"/>
      <c r="C47" s="1172" t="s">
        <v>3</v>
      </c>
      <c r="D47" s="1172"/>
      <c r="E47" s="1173"/>
      <c r="F47" s="11">
        <v>16.670000000000002</v>
      </c>
      <c r="G47" s="12">
        <v>17.16</v>
      </c>
      <c r="H47" s="12">
        <v>14.81</v>
      </c>
      <c r="I47" s="12">
        <v>16.739999999999998</v>
      </c>
      <c r="J47" s="13">
        <v>14.91</v>
      </c>
    </row>
    <row r="48" spans="2:10" ht="57.75" customHeight="1">
      <c r="B48" s="14"/>
      <c r="C48" s="1174" t="s">
        <v>4</v>
      </c>
      <c r="D48" s="1174"/>
      <c r="E48" s="1175"/>
      <c r="F48" s="15">
        <v>2.95</v>
      </c>
      <c r="G48" s="16">
        <v>3.63</v>
      </c>
      <c r="H48" s="16">
        <v>4.07</v>
      </c>
      <c r="I48" s="16">
        <v>3.27</v>
      </c>
      <c r="J48" s="17">
        <v>3.34</v>
      </c>
    </row>
    <row r="49" spans="2:10" ht="57.75" customHeight="1" thickBot="1">
      <c r="B49" s="18"/>
      <c r="C49" s="1176" t="s">
        <v>5</v>
      </c>
      <c r="D49" s="1176"/>
      <c r="E49" s="1177"/>
      <c r="F49" s="19">
        <v>0.84</v>
      </c>
      <c r="G49" s="20">
        <v>2.15</v>
      </c>
      <c r="H49" s="20" t="s">
        <v>522</v>
      </c>
      <c r="I49" s="20" t="s">
        <v>523</v>
      </c>
      <c r="J49" s="21" t="s">
        <v>524</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setup</cp:lastModifiedBy>
  <cp:lastPrinted>2018-02-20T10:56:40Z</cp:lastPrinted>
  <dcterms:created xsi:type="dcterms:W3CDTF">2018-01-24T03:28:48Z</dcterms:created>
  <dcterms:modified xsi:type="dcterms:W3CDTF">2018-05-14T04:46:53Z</dcterms:modified>
</cp:coreProperties>
</file>